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Y:\環境衛生部ゼロカーボン推進室\①事務島\⑳カーボンニュートラルの実現に向けて\☆①先行地域へ向けて\☆第4回先行地域資料\☆採択後\240409_勇払地域限定補助\R7\住民向け\様式（中山修正）\"/>
    </mc:Choice>
  </mc:AlternateContent>
  <xr:revisionPtr revIDLastSave="0" documentId="13_ncr:1_{4AF3EE83-C1B1-439B-8927-C1DE77788B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力シート" sheetId="12" r:id="rId1"/>
    <sheet name="様式第2号" sheetId="3" r:id="rId2"/>
    <sheet name="詳細試算 " sheetId="14" r:id="rId3"/>
    <sheet name="テーブル" sheetId="13" state="hidden" r:id="rId4"/>
  </sheets>
  <definedNames>
    <definedName name="__IntlFixup" hidden="1">TRUE</definedName>
    <definedName name="__IntlFixupTable" localSheetId="2" hidden="1">#REF!</definedName>
    <definedName name="__IntlFixupTable" hidden="1">#REF!</definedName>
    <definedName name="_xlnm._FilterDatabase" localSheetId="2" hidden="1">'詳細試算 '!$A$1:$A$46</definedName>
    <definedName name="_xlnm._FilterDatabase" localSheetId="0" hidden="1">入力シート!#REF!</definedName>
    <definedName name="_Key1" localSheetId="2" hidden="1">#REF!</definedName>
    <definedName name="_Key1" hidden="1">#REF!</definedName>
    <definedName name="_Order1" hidden="1">255</definedName>
    <definedName name="_Sort" localSheetId="2" hidden="1">#REF!</definedName>
    <definedName name="_Sort" hidden="1">#REF!</definedName>
    <definedName name="a" localSheetId="2" hidden="1">{#N/A,#N/A,FALSE,"表形式"}</definedName>
    <definedName name="a" hidden="1">{#N/A,#N/A,FALSE,"表形式"}</definedName>
    <definedName name="aaa" localSheetId="2">#N/A</definedName>
    <definedName name="aaa">[0]!aaa</definedName>
    <definedName name="AHO" localSheetId="2" hidden="1">{#N/A,#N/A,FALSE,"表形式"}</definedName>
    <definedName name="AHO" hidden="1">{#N/A,#N/A,FALSE,"表形式"}</definedName>
    <definedName name="b" localSheetId="2" hidden="1">{#N/A,#N/A,FALSE,"表形式"}</definedName>
    <definedName name="b" hidden="1">{#N/A,#N/A,FALSE,"表形式"}</definedName>
    <definedName name="BAKA" localSheetId="2" hidden="1">{#N/A,#N/A,FALSE,"表形式"}</definedName>
    <definedName name="BAKA" hidden="1">{#N/A,#N/A,FALSE,"表形式"}</definedName>
    <definedName name="boxes" localSheetId="2">#REF!,#REF!</definedName>
    <definedName name="boxes">#REF!,#REF!</definedName>
    <definedName name="button_area_1" localSheetId="2">#REF!</definedName>
    <definedName name="button_area_1">#REF!</definedName>
    <definedName name="CC">#REF!</definedName>
    <definedName name="CCT" localSheetId="2">#REF!</definedName>
    <definedName name="CCT">#REF!</definedName>
    <definedName name="celltips_area" localSheetId="2">#REF!</definedName>
    <definedName name="celltips_area">#REF!</definedName>
    <definedName name="dai" localSheetId="2" hidden="1">{#N/A,#N/A,FALSE,"表形式"}</definedName>
    <definedName name="dai" hidden="1">{#N/A,#N/A,FALSE,"表形式"}</definedName>
    <definedName name="daiu" localSheetId="2" hidden="1">{#N/A,#N/A,FALSE,"表形式"}</definedName>
    <definedName name="daiu" hidden="1">{#N/A,#N/A,FALSE,"表形式"}</definedName>
    <definedName name="data1" localSheetId="2">#REF!</definedName>
    <definedName name="data1">#REF!</definedName>
    <definedName name="data10" localSheetId="2">#REF!</definedName>
    <definedName name="data10">#REF!</definedName>
    <definedName name="data100" localSheetId="2">#REF!</definedName>
    <definedName name="data100">#REF!</definedName>
    <definedName name="data101" localSheetId="2">#REF!</definedName>
    <definedName name="data101">#REF!</definedName>
    <definedName name="data11" localSheetId="2">#REF!</definedName>
    <definedName name="data11">#REF!</definedName>
    <definedName name="data12" localSheetId="2">#REF!</definedName>
    <definedName name="data12">#REF!</definedName>
    <definedName name="data13" localSheetId="2">#REF!</definedName>
    <definedName name="data13">#REF!</definedName>
    <definedName name="data14" localSheetId="2">#REF!</definedName>
    <definedName name="data14">#REF!</definedName>
    <definedName name="data15" localSheetId="2">#REF!</definedName>
    <definedName name="data15">#REF!</definedName>
    <definedName name="data16" localSheetId="2">#REF!</definedName>
    <definedName name="data16">#REF!</definedName>
    <definedName name="data17" localSheetId="2">#REF!</definedName>
    <definedName name="data17">#REF!</definedName>
    <definedName name="data18" localSheetId="2">#REF!</definedName>
    <definedName name="data18">#REF!</definedName>
    <definedName name="data19" localSheetId="2">#REF!</definedName>
    <definedName name="data19">#REF!</definedName>
    <definedName name="data2" localSheetId="2">#REF!</definedName>
    <definedName name="data2">#REF!</definedName>
    <definedName name="data20" localSheetId="2">#REF!</definedName>
    <definedName name="data20">#REF!</definedName>
    <definedName name="data21" localSheetId="2">#REF!</definedName>
    <definedName name="data21">#REF!</definedName>
    <definedName name="data22" localSheetId="2">#REF!</definedName>
    <definedName name="data22">#REF!</definedName>
    <definedName name="data23" localSheetId="2">#REF!</definedName>
    <definedName name="data23">#REF!</definedName>
    <definedName name="data24" localSheetId="2">#REF!</definedName>
    <definedName name="data24">#REF!</definedName>
    <definedName name="data25" localSheetId="2">#REF!</definedName>
    <definedName name="data25">#REF!</definedName>
    <definedName name="data26" localSheetId="2">#REF!</definedName>
    <definedName name="data26">#REF!</definedName>
    <definedName name="data27" localSheetId="2">#REF!</definedName>
    <definedName name="data27">#REF!</definedName>
    <definedName name="data28" localSheetId="2">#REF!</definedName>
    <definedName name="data28">#REF!</definedName>
    <definedName name="data29" localSheetId="2">#REF!</definedName>
    <definedName name="data29">#REF!</definedName>
    <definedName name="data3" localSheetId="2">#REF!</definedName>
    <definedName name="data3">#REF!</definedName>
    <definedName name="data30" localSheetId="2">#REF!</definedName>
    <definedName name="data30">#REF!</definedName>
    <definedName name="data31" localSheetId="2">#REF!</definedName>
    <definedName name="data31">#REF!</definedName>
    <definedName name="data32" localSheetId="2">#REF!</definedName>
    <definedName name="data32">#REF!</definedName>
    <definedName name="data33" localSheetId="2">#REF!</definedName>
    <definedName name="data33">#REF!</definedName>
    <definedName name="data34" localSheetId="2">#REF!</definedName>
    <definedName name="data34">#REF!</definedName>
    <definedName name="data35" localSheetId="2">#REF!</definedName>
    <definedName name="data35">#REF!</definedName>
    <definedName name="data36" localSheetId="2">#REF!</definedName>
    <definedName name="data36">#REF!</definedName>
    <definedName name="data37" localSheetId="2">#REF!</definedName>
    <definedName name="data37">#REF!</definedName>
    <definedName name="data38" localSheetId="2">#REF!</definedName>
    <definedName name="data38">#REF!</definedName>
    <definedName name="data39" localSheetId="2">#REF!</definedName>
    <definedName name="data39">#REF!</definedName>
    <definedName name="data4" localSheetId="2">#REF!</definedName>
    <definedName name="data4">#REF!</definedName>
    <definedName name="data40" localSheetId="2">#REF!</definedName>
    <definedName name="data40">#REF!</definedName>
    <definedName name="data41" localSheetId="2">#REF!</definedName>
    <definedName name="data41">#REF!</definedName>
    <definedName name="data42" localSheetId="2">#REF!</definedName>
    <definedName name="data42">#REF!</definedName>
    <definedName name="data43" localSheetId="2">#REF!</definedName>
    <definedName name="data43">#REF!</definedName>
    <definedName name="data44" localSheetId="2">#REF!</definedName>
    <definedName name="data44">#REF!</definedName>
    <definedName name="data45" localSheetId="2">#REF!</definedName>
    <definedName name="data45">#REF!</definedName>
    <definedName name="data46" localSheetId="2">#REF!</definedName>
    <definedName name="data46">#REF!</definedName>
    <definedName name="data47" localSheetId="2">#REF!</definedName>
    <definedName name="data47">#REF!</definedName>
    <definedName name="data48" localSheetId="2">#REF!</definedName>
    <definedName name="data48">#REF!</definedName>
    <definedName name="data49" localSheetId="2">#REF!</definedName>
    <definedName name="data49">#REF!</definedName>
    <definedName name="data5" localSheetId="2">#REF!</definedName>
    <definedName name="data5">#REF!</definedName>
    <definedName name="data50" localSheetId="2">#REF!</definedName>
    <definedName name="data50">#REF!</definedName>
    <definedName name="data51" localSheetId="2">#REF!</definedName>
    <definedName name="data51">#REF!</definedName>
    <definedName name="data52" localSheetId="2">#REF!</definedName>
    <definedName name="data52">#REF!</definedName>
    <definedName name="data53" localSheetId="2">#REF!</definedName>
    <definedName name="data53">#REF!</definedName>
    <definedName name="data54" localSheetId="2">#REF!</definedName>
    <definedName name="data54">#REF!</definedName>
    <definedName name="data55" localSheetId="2">#REF!</definedName>
    <definedName name="data55">#REF!</definedName>
    <definedName name="data56" localSheetId="2">#REF!</definedName>
    <definedName name="data56">#REF!</definedName>
    <definedName name="data57" localSheetId="2">#REF!</definedName>
    <definedName name="data57">#REF!</definedName>
    <definedName name="data58" localSheetId="2">#REF!</definedName>
    <definedName name="data58">#REF!</definedName>
    <definedName name="data59" localSheetId="2">#REF!</definedName>
    <definedName name="data59">#REF!</definedName>
    <definedName name="data6" localSheetId="2">#REF!</definedName>
    <definedName name="data6">#REF!</definedName>
    <definedName name="data60" localSheetId="2">#REF!</definedName>
    <definedName name="data60">#REF!</definedName>
    <definedName name="data61" localSheetId="2">#REF!</definedName>
    <definedName name="data61">#REF!</definedName>
    <definedName name="data62" localSheetId="2">#REF!</definedName>
    <definedName name="data62">#REF!</definedName>
    <definedName name="data63" localSheetId="2">#REF!</definedName>
    <definedName name="data63">#REF!</definedName>
    <definedName name="data64" localSheetId="2">#REF!</definedName>
    <definedName name="data64">#REF!</definedName>
    <definedName name="data65" localSheetId="2">#REF!</definedName>
    <definedName name="data65">#REF!</definedName>
    <definedName name="data66" localSheetId="2">#REF!</definedName>
    <definedName name="data66">#REF!</definedName>
    <definedName name="data67" localSheetId="2">#REF!</definedName>
    <definedName name="data67">#REF!</definedName>
    <definedName name="data68" localSheetId="2">#REF!</definedName>
    <definedName name="data68">#REF!</definedName>
    <definedName name="data69" localSheetId="2">#REF!</definedName>
    <definedName name="data69">#REF!</definedName>
    <definedName name="data7" localSheetId="2">#REF!</definedName>
    <definedName name="data7">#REF!</definedName>
    <definedName name="data70" localSheetId="2">#REF!</definedName>
    <definedName name="data70">#REF!</definedName>
    <definedName name="data71" localSheetId="2">#REF!</definedName>
    <definedName name="data71">#REF!</definedName>
    <definedName name="data72" localSheetId="2">#REF!</definedName>
    <definedName name="data72">#REF!</definedName>
    <definedName name="data73" localSheetId="2">#REF!</definedName>
    <definedName name="data73">#REF!</definedName>
    <definedName name="data74" localSheetId="2">#REF!</definedName>
    <definedName name="data74">#REF!</definedName>
    <definedName name="data75" localSheetId="2">#REF!</definedName>
    <definedName name="data75">#REF!</definedName>
    <definedName name="data76" localSheetId="2">#REF!</definedName>
    <definedName name="data76">#REF!</definedName>
    <definedName name="data77" localSheetId="2">#REF!</definedName>
    <definedName name="data77">#REF!</definedName>
    <definedName name="data78" localSheetId="2">#REF!</definedName>
    <definedName name="data78">#REF!</definedName>
    <definedName name="data79" localSheetId="2">#REF!</definedName>
    <definedName name="data79">#REF!</definedName>
    <definedName name="data8" localSheetId="2">#REF!</definedName>
    <definedName name="data8">#REF!</definedName>
    <definedName name="data80" localSheetId="2">#REF!</definedName>
    <definedName name="data80">#REF!</definedName>
    <definedName name="data81" localSheetId="2">#REF!</definedName>
    <definedName name="data81">#REF!</definedName>
    <definedName name="data82" localSheetId="2">#REF!</definedName>
    <definedName name="data82">#REF!</definedName>
    <definedName name="data83" localSheetId="2">#REF!</definedName>
    <definedName name="data83">#REF!</definedName>
    <definedName name="data84" localSheetId="2">#REF!</definedName>
    <definedName name="data84">#REF!</definedName>
    <definedName name="data85" localSheetId="2">#REF!</definedName>
    <definedName name="data85">#REF!</definedName>
    <definedName name="data86" localSheetId="2">#REF!</definedName>
    <definedName name="data86">#REF!</definedName>
    <definedName name="data87" localSheetId="2">#REF!</definedName>
    <definedName name="data87">#REF!</definedName>
    <definedName name="data88" localSheetId="2">#REF!</definedName>
    <definedName name="data88">#REF!</definedName>
    <definedName name="data89" localSheetId="2">#REF!</definedName>
    <definedName name="data89">#REF!</definedName>
    <definedName name="data9" localSheetId="2">#REF!</definedName>
    <definedName name="data9">#REF!</definedName>
    <definedName name="data90" localSheetId="2">#REF!</definedName>
    <definedName name="data90">#REF!</definedName>
    <definedName name="data91" localSheetId="2">#REF!</definedName>
    <definedName name="data91">#REF!</definedName>
    <definedName name="data92" localSheetId="2">#REF!</definedName>
    <definedName name="data92">#REF!</definedName>
    <definedName name="data93" localSheetId="2">#REF!</definedName>
    <definedName name="data93">#REF!</definedName>
    <definedName name="data94" localSheetId="2">#REF!</definedName>
    <definedName name="data94">#REF!</definedName>
    <definedName name="data95" localSheetId="2">#REF!</definedName>
    <definedName name="data95">#REF!</definedName>
    <definedName name="data96" localSheetId="2">#REF!</definedName>
    <definedName name="data96">#REF!</definedName>
    <definedName name="data97" localSheetId="2">#REF!</definedName>
    <definedName name="data97">#REF!</definedName>
    <definedName name="data98" localSheetId="2">#REF!</definedName>
    <definedName name="data98">#REF!</definedName>
    <definedName name="data99" localSheetId="2">#REF!</definedName>
    <definedName name="data99">#REF!</definedName>
    <definedName name="dausi" localSheetId="2" hidden="1">{#N/A,#N/A,FALSE,"表形式"}</definedName>
    <definedName name="dausi" hidden="1">{#N/A,#N/A,FALSE,"表形式"}</definedName>
    <definedName name="dflt2">#REF!</definedName>
    <definedName name="dflt3">#REF!</definedName>
    <definedName name="dflt4">#REF!</definedName>
    <definedName name="dflt5">#REF!</definedName>
    <definedName name="dflt6">#REF!</definedName>
    <definedName name="dflt7">#REF!</definedName>
    <definedName name="display_area_2" localSheetId="2">#REF!</definedName>
    <definedName name="display_area_2">#REF!</definedName>
    <definedName name="GO" localSheetId="2">#N/A</definedName>
    <definedName name="GO">[0]!GO</definedName>
    <definedName name="GoAssetChart" localSheetId="2">#N/A</definedName>
    <definedName name="GoAssetChart">[0]!GoAssetChart</definedName>
    <definedName name="GoBack" localSheetId="2">#N/A</definedName>
    <definedName name="GoBack">[0]!GoBack</definedName>
    <definedName name="GoBalanceSheet" localSheetId="2">#N/A</definedName>
    <definedName name="GoBalanceSheet">[0]!GoBalanceSheet</definedName>
    <definedName name="GoCashFlow" localSheetId="2">#N/A</definedName>
    <definedName name="GoCashFlow">[0]!GoCashFlow</definedName>
    <definedName name="GoData" localSheetId="2">#N/A</definedName>
    <definedName name="GoData">[0]!GoData</definedName>
    <definedName name="GoIncomeChart" localSheetId="2">#N/A</definedName>
    <definedName name="GoIncomeChart">[0]!GoIncomeChart</definedName>
    <definedName name="hotel" localSheetId="2" hidden="1">{#N/A,#N/A,FALSE,"表形式"}</definedName>
    <definedName name="hotel" hidden="1">{#N/A,#N/A,FALSE,"表形式"}</definedName>
    <definedName name="hotel増設後発電" localSheetId="2" hidden="1">{#N/A,#N/A,FALSE,"表形式"}</definedName>
    <definedName name="hotel増設後発電" hidden="1">{#N/A,#N/A,FALSE,"表形式"}</definedName>
    <definedName name="ｌｋｌｋ" localSheetId="2">#N/A</definedName>
    <definedName name="ｌｋｌｋ">[0]!ｌｋｌｋ</definedName>
    <definedName name="NO" localSheetId="2">#REF!</definedName>
    <definedName name="NO">#REF!</definedName>
    <definedName name="_xlnm.Print_Area" localSheetId="2">'詳細試算 '!$C$1:$Y$28</definedName>
    <definedName name="TABLE.K" localSheetId="2">#REF!</definedName>
    <definedName name="TABLE.K">#REF!</definedName>
    <definedName name="TABLE.R" localSheetId="2">#REF!</definedName>
    <definedName name="TABLE.R">#REF!</definedName>
    <definedName name="TABLE.S" localSheetId="2">#REF!</definedName>
    <definedName name="TABLE.S">#REF!</definedName>
    <definedName name="TABLE.V" localSheetId="2">#REF!</definedName>
    <definedName name="TABLE.V">#REF!</definedName>
    <definedName name="thload" localSheetId="2" hidden="1">{#N/A,#N/A,FALSE,"表形式"}</definedName>
    <definedName name="thload" hidden="1">{#N/A,#N/A,FALSE,"表形式"}</definedName>
    <definedName name="TOT" localSheetId="2">#REF!</definedName>
    <definedName name="TOT">#REF!</definedName>
    <definedName name="T登録簿" localSheetId="2">#REF!</definedName>
    <definedName name="T登録簿">#REF!</definedName>
    <definedName name="why" localSheetId="2" hidden="1">{#N/A,#N/A,FALSE,"表形式"}</definedName>
    <definedName name="why" hidden="1">{#N/A,#N/A,FALSE,"表形式"}</definedName>
    <definedName name="wrn.デマンド帳票." localSheetId="2" hidden="1">{#N/A,#N/A,FALSE,"表形式"}</definedName>
    <definedName name="wrn.デマンド帳票." hidden="1">{#N/A,#N/A,FALSE,"表形式"}</definedName>
    <definedName name="あほ" localSheetId="2" hidden="1">{#N/A,#N/A,FALSE,"表形式"}</definedName>
    <definedName name="あほ" hidden="1">{#N/A,#N/A,FALSE,"表形式"}</definedName>
    <definedName name="ｴｺｱｲｽ諸元">#REF!</definedName>
    <definedName name="おｋ" localSheetId="2" hidden="1">{#N/A,#N/A,FALSE,"表形式"}</definedName>
    <definedName name="おｋ" hidden="1">{#N/A,#N/A,FALSE,"表形式"}</definedName>
    <definedName name="ｶﾞｽﾋｰﾎﾟﾝ諸元">#REF!</definedName>
    <definedName name="サイクル">#REF!</definedName>
    <definedName name="ﾀﾞｸﾄ一式" localSheetId="2">#REF!</definedName>
    <definedName name="ﾀﾞｸﾄ一式">#REF!</definedName>
    <definedName name="ﾋﾞﾙﾏﾙﾁ諸元">#REF!</definedName>
    <definedName name="機器一式" localSheetId="2">#REF!</definedName>
    <definedName name="機器一式">#REF!</definedName>
    <definedName name="機器記載欄">#REF!</definedName>
    <definedName name="機器種別計">#REF!</definedName>
    <definedName name="型式2">#REF!</definedName>
    <definedName name="計算表">[0]!計算表</definedName>
    <definedName name="嫌" localSheetId="2" hidden="1">{#N/A,#N/A,FALSE,"表形式"}</definedName>
    <definedName name="嫌" hidden="1">{#N/A,#N/A,FALSE,"表形式"}</definedName>
    <definedName name="購入分" localSheetId="2" hidden="1">{#N/A,#N/A,FALSE,"表形式"}</definedName>
    <definedName name="購入分" hidden="1">{#N/A,#N/A,FALSE,"表形式"}</definedName>
    <definedName name="合計" localSheetId="2" hidden="1">{#N/A,#N/A,FALSE,"表形式"}</definedName>
    <definedName name="合計" hidden="1">{#N/A,#N/A,FALSE,"表形式"}</definedName>
    <definedName name="最高負荷">#REF!</definedName>
    <definedName name="最高負荷２">#REF!</definedName>
    <definedName name="自動一式" localSheetId="2">#REF!</definedName>
    <definedName name="自動一式">#REF!</definedName>
    <definedName name="実績分析" localSheetId="2" hidden="1">{#N/A,#N/A,FALSE,"表形式"}</definedName>
    <definedName name="実績分析" hidden="1">{#N/A,#N/A,FALSE,"表形式"}</definedName>
    <definedName name="西村" localSheetId="2" hidden="1">{#N/A,#N/A,FALSE,"表形式"}</definedName>
    <definedName name="西村" hidden="1">{#N/A,#N/A,FALSE,"表形式"}</definedName>
    <definedName name="全量購入分析" localSheetId="2" hidden="1">{#N/A,#N/A,FALSE,"表形式"}</definedName>
    <definedName name="全量購入分析" hidden="1">{#N/A,#N/A,FALSE,"表形式"}</definedName>
    <definedName name="増設後量" localSheetId="2" hidden="1">{#N/A,#N/A,FALSE,"表形式"}</definedName>
    <definedName name="増設後量" hidden="1">{#N/A,#N/A,FALSE,"表形式"}</definedName>
    <definedName name="蓄熱配管">#REF!</definedName>
    <definedName name="提案書２" localSheetId="2" hidden="1">{#N/A,#N/A,FALSE,"表形式"}</definedName>
    <definedName name="提案書２" hidden="1">{#N/A,#N/A,FALSE,"表形式"}</definedName>
    <definedName name="入力画面4" localSheetId="2">#N/A</definedName>
    <definedName name="入力画面4">[0]!入力画面4</definedName>
    <definedName name="配管一式" localSheetId="2">#REF!</definedName>
    <definedName name="配管一式">#REF!</definedName>
    <definedName name="発電" localSheetId="2" hidden="1">{#N/A,#N/A,FALSE,"表形式"}</definedName>
    <definedName name="発電" hidden="1">{#N/A,#N/A,FALSE,"表形式"}</definedName>
    <definedName name="保守費用">#REF!</definedName>
    <definedName name="面積">#REF!</definedName>
    <definedName name="戻り２" localSheetId="2">#N/A</definedName>
    <definedName name="戻り２">[0]!戻り２</definedName>
    <definedName name="冷媒Ｐ" localSheetId="2">#REF!</definedName>
    <definedName name="冷媒Ｐ">#REF!</definedName>
    <definedName name="冷媒Ｐ２" localSheetId="2">#REF!</definedName>
    <definedName name="冷媒Ｐ２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12" l="1"/>
  <c r="N17" i="3" s="1"/>
  <c r="N64" i="3"/>
  <c r="N63" i="3"/>
  <c r="N62" i="3"/>
  <c r="N61" i="3"/>
  <c r="F73" i="12"/>
  <c r="N65" i="3" s="1"/>
  <c r="F60" i="12"/>
  <c r="M36" i="12"/>
  <c r="L28" i="3" s="1"/>
  <c r="M47" i="12"/>
  <c r="I46" i="3" l="1"/>
  <c r="I47" i="3" l="1"/>
  <c r="N14" i="3" l="1"/>
  <c r="N15" i="3"/>
  <c r="N11" i="3"/>
  <c r="N10" i="3"/>
  <c r="N9" i="3"/>
  <c r="N8" i="3"/>
  <c r="L35" i="3" l="1"/>
  <c r="L26" i="3"/>
  <c r="L27" i="3"/>
  <c r="G19" i="13" l="1"/>
  <c r="D19" i="13" l="1"/>
  <c r="D20" i="13"/>
  <c r="D21" i="13"/>
  <c r="C22" i="14" l="1"/>
  <c r="C15" i="14"/>
  <c r="R5" i="14" l="1"/>
  <c r="R6" i="14"/>
  <c r="R4" i="14"/>
  <c r="S44" i="3" l="1"/>
  <c r="I44" i="3"/>
  <c r="N13" i="3" l="1"/>
  <c r="N12" i="3"/>
  <c r="N7" i="3"/>
  <c r="N6" i="3"/>
  <c r="N5" i="3"/>
  <c r="N4" i="3"/>
  <c r="M4" i="14"/>
  <c r="M3" i="14"/>
  <c r="G50" i="3"/>
  <c r="S45" i="3"/>
  <c r="I45" i="3"/>
  <c r="S43" i="3"/>
  <c r="I43" i="3"/>
  <c r="S42" i="3"/>
  <c r="I42" i="3"/>
  <c r="L22" i="3"/>
  <c r="L20" i="3"/>
  <c r="L24" i="3" l="1"/>
  <c r="S11" i="14"/>
  <c r="R12" i="14"/>
  <c r="R17" i="14" s="1"/>
  <c r="R18" i="14" s="1"/>
  <c r="Q6" i="14"/>
  <c r="P6" i="14"/>
  <c r="K12" i="14"/>
  <c r="K17" i="14" s="1"/>
  <c r="K18" i="14" s="1"/>
  <c r="Q5" i="14"/>
  <c r="P5" i="14"/>
  <c r="Q4" i="14"/>
  <c r="P4" i="14"/>
  <c r="L12" i="14" l="1"/>
  <c r="L17" i="14" s="1"/>
  <c r="L18" i="14" s="1"/>
  <c r="R24" i="14"/>
  <c r="R25" i="14" s="1"/>
  <c r="G12" i="14"/>
  <c r="G17" i="14" s="1"/>
  <c r="G18" i="14" s="1"/>
  <c r="N12" i="14"/>
  <c r="N17" i="14" s="1"/>
  <c r="N18" i="14" s="1"/>
  <c r="H12" i="14"/>
  <c r="H17" i="14" s="1"/>
  <c r="H18" i="14" s="1"/>
  <c r="M12" i="14"/>
  <c r="M17" i="14" s="1"/>
  <c r="M18" i="14" s="1"/>
  <c r="K24" i="14"/>
  <c r="K25" i="14" s="1"/>
  <c r="O12" i="14"/>
  <c r="O17" i="14" s="1"/>
  <c r="O18" i="14" s="1"/>
  <c r="P12" i="14"/>
  <c r="P17" i="14" s="1"/>
  <c r="P18" i="14" s="1"/>
  <c r="I12" i="14"/>
  <c r="I17" i="14" s="1"/>
  <c r="I18" i="14" s="1"/>
  <c r="Q12" i="14"/>
  <c r="Q17" i="14" s="1"/>
  <c r="Q18" i="14" s="1"/>
  <c r="J12" i="14"/>
  <c r="J17" i="14" s="1"/>
  <c r="J18" i="14" s="1"/>
  <c r="L24" i="14" l="1"/>
  <c r="L25" i="14" s="1"/>
  <c r="J24" i="14"/>
  <c r="J25" i="14" s="1"/>
  <c r="M24" i="14"/>
  <c r="M25" i="14" s="1"/>
  <c r="Q24" i="14"/>
  <c r="Q25" i="14" s="1"/>
  <c r="H24" i="14"/>
  <c r="H25" i="14" s="1"/>
  <c r="I24" i="14"/>
  <c r="I25" i="14" s="1"/>
  <c r="N24" i="14"/>
  <c r="N25" i="14" s="1"/>
  <c r="P24" i="14"/>
  <c r="P25" i="14" s="1"/>
  <c r="S12" i="14"/>
  <c r="G24" i="14"/>
  <c r="O24" i="14"/>
  <c r="O25" i="14" s="1"/>
  <c r="S24" i="14" l="1"/>
  <c r="G25" i="14"/>
  <c r="T56" i="3"/>
  <c r="S18" i="14"/>
  <c r="I57" i="3" s="1"/>
  <c r="S17" i="14"/>
  <c r="I56" i="3" s="1"/>
  <c r="S25" i="14" l="1"/>
  <c r="T57" i="3" s="1"/>
  <c r="T58" i="3" s="1"/>
  <c r="E17" i="13"/>
  <c r="E18" i="13"/>
  <c r="D16" i="13"/>
  <c r="V29" i="12"/>
  <c r="X21" i="3" s="1"/>
  <c r="D7" i="13"/>
  <c r="L33" i="3"/>
  <c r="L34" i="3"/>
  <c r="L36" i="3"/>
  <c r="L32" i="3"/>
  <c r="L31" i="3"/>
  <c r="S25" i="3"/>
  <c r="L25" i="3"/>
  <c r="L23" i="3"/>
  <c r="R21" i="3"/>
  <c r="L21" i="3"/>
  <c r="I48" i="3" l="1"/>
  <c r="L3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環境保全課３</author>
  </authors>
  <commentList>
    <comment ref="A17" authorId="0" shapeId="0" xr:uid="{5977388C-BD77-40A4-8717-AF75439EAFC9}">
      <text>
        <r>
          <rPr>
            <b/>
            <sz val="9"/>
            <color indexed="81"/>
            <rFont val="MS P ゴシック"/>
            <family val="3"/>
            <charset val="128"/>
          </rPr>
          <t>総建築費用(税込み）</t>
        </r>
      </text>
    </comment>
    <comment ref="A20" authorId="0" shapeId="0" xr:uid="{028DB799-5E21-4F79-ABB3-AA0B3C7C730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⑫の金額を千円未満
切り捨てた金額
</t>
        </r>
      </text>
    </comment>
    <comment ref="B34" authorId="0" shapeId="0" xr:uid="{87E69683-6425-4268-8EE9-FF348099E817}">
      <text>
        <r>
          <rPr>
            <b/>
            <sz val="9"/>
            <color indexed="81"/>
            <rFont val="MS P ゴシック"/>
            <family val="3"/>
            <charset val="128"/>
          </rPr>
          <t>補助金対象経費の税込価格</t>
        </r>
      </text>
    </comment>
    <comment ref="B45" authorId="0" shapeId="0" xr:uid="{B77E1488-472D-454F-B4D7-46D59DCABA4F}">
      <text>
        <r>
          <rPr>
            <b/>
            <sz val="9"/>
            <color indexed="81"/>
            <rFont val="MS P ゴシック"/>
            <family val="3"/>
            <charset val="128"/>
          </rPr>
          <t>補助金対象経費の税込価格</t>
        </r>
      </text>
    </comment>
    <comment ref="A58" authorId="0" shapeId="0" xr:uid="{25416CF2-82A6-4E65-90DE-0404D0F45D66}">
      <text>
        <r>
          <rPr>
            <b/>
            <sz val="9"/>
            <color indexed="81"/>
            <rFont val="MS P ゴシック"/>
            <family val="3"/>
            <charset val="128"/>
          </rPr>
          <t>補助金対象経費の税込価格</t>
        </r>
      </text>
    </comment>
    <comment ref="A71" authorId="0" shapeId="0" xr:uid="{02B66F31-8747-4E8A-97C2-D1AF8BBAAC08}">
      <text>
        <r>
          <rPr>
            <b/>
            <sz val="9"/>
            <color indexed="81"/>
            <rFont val="MS P ゴシック"/>
            <family val="3"/>
            <charset val="128"/>
          </rPr>
          <t>補助金対象経費の税込価格</t>
        </r>
      </text>
    </comment>
  </commentList>
</comments>
</file>

<file path=xl/sharedStrings.xml><?xml version="1.0" encoding="utf-8"?>
<sst xmlns="http://schemas.openxmlformats.org/spreadsheetml/2006/main" count="336" uniqueCount="249">
  <si>
    <t>住宅区分</t>
    <rPh sb="0" eb="2">
      <t>ジュウタク</t>
    </rPh>
    <rPh sb="2" eb="4">
      <t>クブン</t>
    </rPh>
    <phoneticPr fontId="21"/>
  </si>
  <si>
    <t>円</t>
    <rPh sb="0" eb="1">
      <t>エン</t>
    </rPh>
    <phoneticPr fontId="21"/>
  </si>
  <si>
    <t>エコキュート</t>
    <phoneticPr fontId="23"/>
  </si>
  <si>
    <t>2～3人</t>
    <rPh sb="3" eb="4">
      <t>ニン</t>
    </rPh>
    <phoneticPr fontId="23"/>
  </si>
  <si>
    <t>更新前</t>
    <rPh sb="0" eb="3">
      <t>コウシンマエ</t>
    </rPh>
    <phoneticPr fontId="23"/>
  </si>
  <si>
    <t>更新後</t>
    <rPh sb="0" eb="3">
      <t>コウシンゴ</t>
    </rPh>
    <phoneticPr fontId="23"/>
  </si>
  <si>
    <t>■ エネルギー使用想定</t>
    <rPh sb="7" eb="9">
      <t>シヨウ</t>
    </rPh>
    <rPh sb="9" eb="11">
      <t>ソウテイ</t>
    </rPh>
    <phoneticPr fontId="29"/>
  </si>
  <si>
    <t>給湯負荷　JISc9220:2018</t>
    <rPh sb="0" eb="2">
      <t>キュウトウ</t>
    </rPh>
    <rPh sb="2" eb="4">
      <t>フカ</t>
    </rPh>
    <phoneticPr fontId="29"/>
  </si>
  <si>
    <t>各種換算係数</t>
    <rPh sb="0" eb="2">
      <t>カクシュ</t>
    </rPh>
    <rPh sb="2" eb="4">
      <t>カンザン</t>
    </rPh>
    <rPh sb="4" eb="6">
      <t>ケイスウ</t>
    </rPh>
    <phoneticPr fontId="29"/>
  </si>
  <si>
    <t>機器給湯効率</t>
    <rPh sb="0" eb="2">
      <t>キキ</t>
    </rPh>
    <rPh sb="2" eb="4">
      <t>キュウトウ</t>
    </rPh>
    <rPh sb="4" eb="6">
      <t>コウリツ</t>
    </rPh>
    <phoneticPr fontId="23"/>
  </si>
  <si>
    <t>4～5人</t>
    <phoneticPr fontId="23"/>
  </si>
  <si>
    <t>発熱量</t>
    <rPh sb="0" eb="2">
      <t>ハツネツ</t>
    </rPh>
    <rPh sb="2" eb="3">
      <t>リョウ</t>
    </rPh>
    <phoneticPr fontId="29"/>
  </si>
  <si>
    <t>CO2排出係数</t>
    <rPh sb="3" eb="5">
      <t>ハイシュツ</t>
    </rPh>
    <rPh sb="5" eb="7">
      <t>ケイスウ</t>
    </rPh>
    <phoneticPr fontId="29"/>
  </si>
  <si>
    <t>採用値</t>
    <rPh sb="0" eb="2">
      <t>サイヨウ</t>
    </rPh>
    <rPh sb="2" eb="3">
      <t>チ</t>
    </rPh>
    <phoneticPr fontId="23"/>
  </si>
  <si>
    <t>給湯</t>
    <rPh sb="0" eb="2">
      <t>キュウトウ</t>
    </rPh>
    <phoneticPr fontId="23"/>
  </si>
  <si>
    <t>保温</t>
    <rPh sb="0" eb="2">
      <t>ホオン</t>
    </rPh>
    <phoneticPr fontId="23"/>
  </si>
  <si>
    <t>灯油</t>
    <rPh sb="0" eb="2">
      <t>トウユ</t>
    </rPh>
    <phoneticPr fontId="29"/>
  </si>
  <si>
    <t>MJ/Ⅼ</t>
    <phoneticPr fontId="29"/>
  </si>
  <si>
    <t>kg-CO2/L</t>
    <phoneticPr fontId="29"/>
  </si>
  <si>
    <t>中間期</t>
    <rPh sb="0" eb="3">
      <t>チュウカンキ</t>
    </rPh>
    <phoneticPr fontId="29"/>
  </si>
  <si>
    <t>MJ/日</t>
    <rPh sb="3" eb="4">
      <t>ニチ</t>
    </rPh>
    <phoneticPr fontId="29"/>
  </si>
  <si>
    <t>中間期</t>
    <rPh sb="0" eb="3">
      <t>チュウカンキ</t>
    </rPh>
    <phoneticPr fontId="23"/>
  </si>
  <si>
    <t>プロパンガス</t>
    <phoneticPr fontId="29"/>
  </si>
  <si>
    <t>MJ/㎥</t>
    <phoneticPr fontId="29"/>
  </si>
  <si>
    <t>kg-CO2/㎥</t>
    <phoneticPr fontId="29"/>
  </si>
  <si>
    <t>夏期</t>
    <rPh sb="0" eb="2">
      <t>カキ</t>
    </rPh>
    <phoneticPr fontId="29"/>
  </si>
  <si>
    <t>夏期</t>
    <rPh sb="0" eb="2">
      <t>カキ</t>
    </rPh>
    <phoneticPr fontId="23"/>
  </si>
  <si>
    <t>都市ガス</t>
    <rPh sb="0" eb="2">
      <t>トシ</t>
    </rPh>
    <phoneticPr fontId="29"/>
  </si>
  <si>
    <t>kg-CO2/kWh</t>
  </si>
  <si>
    <t>冬期</t>
    <rPh sb="0" eb="2">
      <t>トウキ</t>
    </rPh>
    <phoneticPr fontId="29"/>
  </si>
  <si>
    <t>冬期</t>
    <rPh sb="0" eb="2">
      <t>トウキ</t>
    </rPh>
    <phoneticPr fontId="23"/>
  </si>
  <si>
    <t>電力</t>
    <rPh sb="0" eb="2">
      <t>デンリョク</t>
    </rPh>
    <phoneticPr fontId="29"/>
  </si>
  <si>
    <t>MJ/kWh</t>
    <phoneticPr fontId="29"/>
  </si>
  <si>
    <t>kg-CO3/kWh</t>
    <phoneticPr fontId="23"/>
  </si>
  <si>
    <t>■給湯負荷</t>
    <rPh sb="1" eb="5">
      <t>キュウトウフカ</t>
    </rPh>
    <phoneticPr fontId="29"/>
  </si>
  <si>
    <t>※プロパン、都市ガスは高位発熱量</t>
    <rPh sb="6" eb="8">
      <t>トシ</t>
    </rPh>
    <rPh sb="11" eb="13">
      <t>コウイ</t>
    </rPh>
    <rPh sb="13" eb="15">
      <t>ハツネツ</t>
    </rPh>
    <rPh sb="15" eb="16">
      <t>リョウ</t>
    </rPh>
    <phoneticPr fontId="23"/>
  </si>
  <si>
    <t>計算式</t>
    <rPh sb="0" eb="3">
      <t>ケイサンシキ</t>
    </rPh>
    <phoneticPr fontId="23"/>
  </si>
  <si>
    <t>単位</t>
    <rPh sb="0" eb="2">
      <t>タンイ</t>
    </rPh>
    <phoneticPr fontId="29"/>
  </si>
  <si>
    <t>4月</t>
    <rPh sb="1" eb="2">
      <t>ガツ</t>
    </rPh>
    <phoneticPr fontId="29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</si>
  <si>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</si>
  <si>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</si>
  <si>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</si>
  <si>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</si>
  <si>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</si>
  <si>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</si>
  <si>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</si>
  <si>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</si>
  <si>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</si>
  <si>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</si>
  <si>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</si>
  <si>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29"/>
  </si>
  <si>
    <t>A</t>
    <phoneticPr fontId="29"/>
  </si>
  <si>
    <t>日数</t>
    <rPh sb="0" eb="2">
      <t>ニッスウ</t>
    </rPh>
    <phoneticPr fontId="29"/>
  </si>
  <si>
    <t>日</t>
    <rPh sb="0" eb="1">
      <t>ニチ</t>
    </rPh>
    <phoneticPr fontId="29"/>
  </si>
  <si>
    <t>B</t>
    <phoneticPr fontId="29"/>
  </si>
  <si>
    <t>月間給湯負荷</t>
    <rPh sb="0" eb="2">
      <t>ゲッカン</t>
    </rPh>
    <rPh sb="2" eb="4">
      <t>キュウトウ</t>
    </rPh>
    <rPh sb="4" eb="6">
      <t>フカ</t>
    </rPh>
    <phoneticPr fontId="29"/>
  </si>
  <si>
    <t>給湯負荷採用値×A</t>
    <rPh sb="0" eb="2">
      <t>キュウトウ</t>
    </rPh>
    <rPh sb="2" eb="4">
      <t>フカ</t>
    </rPh>
    <rPh sb="4" eb="6">
      <t>サイヨウ</t>
    </rPh>
    <rPh sb="6" eb="7">
      <t>チ</t>
    </rPh>
    <phoneticPr fontId="23"/>
  </si>
  <si>
    <t>MJ</t>
    <phoneticPr fontId="29"/>
  </si>
  <si>
    <t>合計</t>
    <rPh sb="0" eb="2">
      <t>ゴウケイ</t>
    </rPh>
    <phoneticPr fontId="23"/>
  </si>
  <si>
    <t>C</t>
    <phoneticPr fontId="29"/>
  </si>
  <si>
    <t>燃料使用量　※１</t>
    <rPh sb="0" eb="2">
      <t>ネンリョウ</t>
    </rPh>
    <rPh sb="2" eb="5">
      <t>シヨウリョウ</t>
    </rPh>
    <phoneticPr fontId="29"/>
  </si>
  <si>
    <t>B÷機器効率÷発熱量</t>
    <phoneticPr fontId="23"/>
  </si>
  <si>
    <t>D</t>
    <phoneticPr fontId="29"/>
  </si>
  <si>
    <t>CO2排出量　※２</t>
    <rPh sb="3" eb="5">
      <t>ハイシュツ</t>
    </rPh>
    <rPh sb="5" eb="6">
      <t>リョウ</t>
    </rPh>
    <phoneticPr fontId="29"/>
  </si>
  <si>
    <t>Ｃ×CO₂排出係数</t>
    <rPh sb="5" eb="7">
      <t>ハイシュツ</t>
    </rPh>
    <rPh sb="7" eb="9">
      <t>ケイスウ</t>
    </rPh>
    <phoneticPr fontId="23"/>
  </si>
  <si>
    <t>kg</t>
  </si>
  <si>
    <t>更新後</t>
    <phoneticPr fontId="23"/>
  </si>
  <si>
    <t>E</t>
    <phoneticPr fontId="29"/>
  </si>
  <si>
    <t>消費電力量</t>
    <rPh sb="0" eb="5">
      <t>ショウヒデンリョクリョウ</t>
    </rPh>
    <phoneticPr fontId="29"/>
  </si>
  <si>
    <t>Ｂ÷機器効率÷発熱量</t>
    <rPh sb="2" eb="4">
      <t>キキ</t>
    </rPh>
    <rPh sb="4" eb="6">
      <t>コウリツ</t>
    </rPh>
    <rPh sb="7" eb="10">
      <t>ハツネツリョウ</t>
    </rPh>
    <phoneticPr fontId="29"/>
  </si>
  <si>
    <t>F</t>
    <phoneticPr fontId="29"/>
  </si>
  <si>
    <t>CO2排出量（電力）</t>
    <rPh sb="7" eb="9">
      <t>デンリョク</t>
    </rPh>
    <phoneticPr fontId="29"/>
  </si>
  <si>
    <t>Ｅ×CO₂排出係数</t>
    <rPh sb="5" eb="7">
      <t>ハイシュツ</t>
    </rPh>
    <rPh sb="7" eb="9">
      <t>ケイスウ</t>
    </rPh>
    <phoneticPr fontId="29"/>
  </si>
  <si>
    <t>ZEH</t>
    <phoneticPr fontId="21"/>
  </si>
  <si>
    <t>ZEH+</t>
    <phoneticPr fontId="21"/>
  </si>
  <si>
    <t>新築住宅</t>
    <rPh sb="0" eb="2">
      <t>シンチク</t>
    </rPh>
    <rPh sb="2" eb="4">
      <t>ジュウタク</t>
    </rPh>
    <phoneticPr fontId="21"/>
  </si>
  <si>
    <t>円</t>
    <rPh sb="0" eb="1">
      <t>エン</t>
    </rPh>
    <phoneticPr fontId="29"/>
  </si>
  <si>
    <t>①商品品番</t>
    <rPh sb="1" eb="3">
      <t>ショウヒン</t>
    </rPh>
    <rPh sb="3" eb="5">
      <t>ヒンバン</t>
    </rPh>
    <phoneticPr fontId="29"/>
  </si>
  <si>
    <t>②パネル出力値</t>
    <rPh sb="4" eb="6">
      <t>シュツリョク</t>
    </rPh>
    <rPh sb="6" eb="7">
      <t>チ</t>
    </rPh>
    <phoneticPr fontId="29"/>
  </si>
  <si>
    <t>W</t>
    <phoneticPr fontId="29"/>
  </si>
  <si>
    <t>×</t>
    <phoneticPr fontId="29"/>
  </si>
  <si>
    <t>枚</t>
    <rPh sb="0" eb="1">
      <t>マイ</t>
    </rPh>
    <phoneticPr fontId="29"/>
  </si>
  <si>
    <t>＝</t>
    <phoneticPr fontId="29"/>
  </si>
  <si>
    <t>kW</t>
    <phoneticPr fontId="29"/>
  </si>
  <si>
    <t>売電先</t>
    <rPh sb="0" eb="2">
      <t>バイデン</t>
    </rPh>
    <rPh sb="2" eb="3">
      <t>サキ</t>
    </rPh>
    <phoneticPr fontId="29"/>
  </si>
  <si>
    <t>kWh</t>
    <phoneticPr fontId="29"/>
  </si>
  <si>
    <t>①更新前給湯器</t>
    <rPh sb="1" eb="3">
      <t>コウシン</t>
    </rPh>
    <rPh sb="3" eb="4">
      <t>マエ</t>
    </rPh>
    <rPh sb="4" eb="7">
      <t>キュウトウキ</t>
    </rPh>
    <phoneticPr fontId="29"/>
  </si>
  <si>
    <t>種類</t>
    <rPh sb="0" eb="2">
      <t>シュルイ</t>
    </rPh>
    <phoneticPr fontId="29"/>
  </si>
  <si>
    <t>メーカー</t>
    <phoneticPr fontId="29"/>
  </si>
  <si>
    <t>型式</t>
    <rPh sb="0" eb="2">
      <t>カタシキ</t>
    </rPh>
    <phoneticPr fontId="29"/>
  </si>
  <si>
    <t>給湯効率</t>
    <rPh sb="0" eb="2">
      <t>キュウトウ</t>
    </rPh>
    <rPh sb="2" eb="4">
      <t>コウリツ</t>
    </rPh>
    <phoneticPr fontId="29"/>
  </si>
  <si>
    <t>②更新後給湯器</t>
    <rPh sb="1" eb="3">
      <t>コウシン</t>
    </rPh>
    <rPh sb="3" eb="4">
      <t>ゴ</t>
    </rPh>
    <rPh sb="4" eb="7">
      <t>キュウトウキ</t>
    </rPh>
    <phoneticPr fontId="29"/>
  </si>
  <si>
    <t>③ご家庭の人数</t>
    <rPh sb="2" eb="4">
      <t>カテイ</t>
    </rPh>
    <rPh sb="5" eb="7">
      <t>ニンズウ</t>
    </rPh>
    <phoneticPr fontId="29"/>
  </si>
  <si>
    <t>％</t>
    <phoneticPr fontId="29"/>
  </si>
  <si>
    <t>申請する対象機器</t>
    <rPh sb="0" eb="2">
      <t>シンセイ</t>
    </rPh>
    <rPh sb="4" eb="6">
      <t>タイショウ</t>
    </rPh>
    <rPh sb="6" eb="8">
      <t>キキ</t>
    </rPh>
    <phoneticPr fontId="29"/>
  </si>
  <si>
    <t>□</t>
    <phoneticPr fontId="29"/>
  </si>
  <si>
    <t>■</t>
    <phoneticPr fontId="29"/>
  </si>
  <si>
    <t>パワコンの機能</t>
    <rPh sb="5" eb="7">
      <t>キノウ</t>
    </rPh>
    <phoneticPr fontId="29"/>
  </si>
  <si>
    <t>単機能</t>
    <rPh sb="0" eb="3">
      <t>タンキノウ</t>
    </rPh>
    <phoneticPr fontId="29"/>
  </si>
  <si>
    <t>ハイブリッド</t>
    <phoneticPr fontId="29"/>
  </si>
  <si>
    <t>売電の有無</t>
    <rPh sb="0" eb="2">
      <t>バイデン</t>
    </rPh>
    <rPh sb="3" eb="5">
      <t>ウム</t>
    </rPh>
    <phoneticPr fontId="29"/>
  </si>
  <si>
    <t>有</t>
    <rPh sb="0" eb="1">
      <t>アリ</t>
    </rPh>
    <phoneticPr fontId="29"/>
  </si>
  <si>
    <t>無</t>
    <rPh sb="0" eb="1">
      <t>ナ</t>
    </rPh>
    <phoneticPr fontId="29"/>
  </si>
  <si>
    <t>家族人数</t>
    <rPh sb="0" eb="2">
      <t>カゾク</t>
    </rPh>
    <rPh sb="2" eb="4">
      <t>ニンズウ</t>
    </rPh>
    <phoneticPr fontId="29"/>
  </si>
  <si>
    <t>ZEH２</t>
    <phoneticPr fontId="29"/>
  </si>
  <si>
    <t>導入します</t>
    <rPh sb="0" eb="2">
      <t>ドウニュウ</t>
    </rPh>
    <phoneticPr fontId="29"/>
  </si>
  <si>
    <t>ZEH３</t>
  </si>
  <si>
    <t>余剰買取方式で売電します</t>
    <rPh sb="0" eb="2">
      <t>ヨジョウ</t>
    </rPh>
    <rPh sb="2" eb="4">
      <t>カイトリ</t>
    </rPh>
    <rPh sb="4" eb="6">
      <t>ホウシキ</t>
    </rPh>
    <rPh sb="7" eb="9">
      <t>バイデン</t>
    </rPh>
    <phoneticPr fontId="29"/>
  </si>
  <si>
    <t>売電はしません</t>
    <rPh sb="0" eb="2">
      <t>バイデン</t>
    </rPh>
    <phoneticPr fontId="29"/>
  </si>
  <si>
    <t>既存住宅</t>
    <rPh sb="0" eb="2">
      <t>キゾン</t>
    </rPh>
    <rPh sb="2" eb="4">
      <t>ジュウタク</t>
    </rPh>
    <phoneticPr fontId="21"/>
  </si>
  <si>
    <t>=</t>
    <phoneticPr fontId="21"/>
  </si>
  <si>
    <t>太陽光発電設備</t>
    <rPh sb="0" eb="3">
      <t>タイヨウコウ</t>
    </rPh>
    <rPh sb="3" eb="5">
      <t>ハツデン</t>
    </rPh>
    <rPh sb="5" eb="7">
      <t>セツビ</t>
    </rPh>
    <phoneticPr fontId="21"/>
  </si>
  <si>
    <t>②パネル出力値</t>
    <rPh sb="4" eb="6">
      <t>シュツリョク</t>
    </rPh>
    <rPh sb="6" eb="7">
      <t>チ</t>
    </rPh>
    <phoneticPr fontId="21"/>
  </si>
  <si>
    <t>kW</t>
    <phoneticPr fontId="21"/>
  </si>
  <si>
    <t>W</t>
    <phoneticPr fontId="21"/>
  </si>
  <si>
    <t>×</t>
    <phoneticPr fontId="21"/>
  </si>
  <si>
    <t>枚</t>
    <rPh sb="0" eb="1">
      <t>マイ</t>
    </rPh>
    <phoneticPr fontId="21"/>
  </si>
  <si>
    <t>ｋW</t>
    <phoneticPr fontId="21"/>
  </si>
  <si>
    <t>売電先</t>
    <rPh sb="0" eb="2">
      <t>バイデン</t>
    </rPh>
    <rPh sb="2" eb="3">
      <t>サキ</t>
    </rPh>
    <phoneticPr fontId="21"/>
  </si>
  <si>
    <t>kWh</t>
    <phoneticPr fontId="21"/>
  </si>
  <si>
    <t>上限額</t>
    <rPh sb="0" eb="3">
      <t>ジョウゲンガク</t>
    </rPh>
    <phoneticPr fontId="21"/>
  </si>
  <si>
    <t>EQ1/4</t>
    <phoneticPr fontId="21"/>
  </si>
  <si>
    <t>ZEH経費</t>
    <rPh sb="3" eb="5">
      <t>ケイヒ</t>
    </rPh>
    <phoneticPr fontId="21"/>
  </si>
  <si>
    <t>ZEH区分</t>
    <rPh sb="3" eb="5">
      <t>クブン</t>
    </rPh>
    <phoneticPr fontId="21"/>
  </si>
  <si>
    <r>
      <t>②U</t>
    </r>
    <r>
      <rPr>
        <sz val="8"/>
        <color theme="1"/>
        <rFont val="Yu Gothic"/>
        <family val="3"/>
        <charset val="128"/>
        <scheme val="minor"/>
      </rPr>
      <t>A</t>
    </r>
    <r>
      <rPr>
        <sz val="11"/>
        <color theme="1"/>
        <rFont val="Yu Gothic"/>
        <family val="2"/>
        <scheme val="minor"/>
      </rPr>
      <t>値</t>
    </r>
    <phoneticPr fontId="29"/>
  </si>
  <si>
    <t>ZEH上限額</t>
    <rPh sb="3" eb="5">
      <t>ジョウゲン</t>
    </rPh>
    <rPh sb="5" eb="6">
      <t>ガク</t>
    </rPh>
    <phoneticPr fontId="21"/>
  </si>
  <si>
    <t>市蓄電池</t>
    <rPh sb="0" eb="1">
      <t>シ</t>
    </rPh>
    <rPh sb="1" eb="4">
      <t>チクデンチ</t>
    </rPh>
    <phoneticPr fontId="21"/>
  </si>
  <si>
    <t>市HEMS</t>
    <rPh sb="0" eb="1">
      <t>シ</t>
    </rPh>
    <phoneticPr fontId="21"/>
  </si>
  <si>
    <t>市給電装置</t>
    <rPh sb="0" eb="1">
      <t>シ</t>
    </rPh>
    <rPh sb="1" eb="3">
      <t>キュウデン</t>
    </rPh>
    <rPh sb="3" eb="5">
      <t>ソウチ</t>
    </rPh>
    <phoneticPr fontId="21"/>
  </si>
  <si>
    <t>(千円未満切り捨て)</t>
    <phoneticPr fontId="21"/>
  </si>
  <si>
    <t>給湯種類</t>
    <rPh sb="0" eb="2">
      <t>キュウトウ</t>
    </rPh>
    <rPh sb="2" eb="4">
      <t>シュルイ</t>
    </rPh>
    <phoneticPr fontId="21"/>
  </si>
  <si>
    <t>電気温水器</t>
    <rPh sb="0" eb="2">
      <t>デンキ</t>
    </rPh>
    <rPh sb="2" eb="5">
      <t>オンスイキ</t>
    </rPh>
    <phoneticPr fontId="21"/>
  </si>
  <si>
    <t>ガス給湯器(ＬＰガス)</t>
    <rPh sb="2" eb="5">
      <t>キュウトウキ</t>
    </rPh>
    <phoneticPr fontId="23"/>
  </si>
  <si>
    <t>ガス給湯器(都市ガス)</t>
    <rPh sb="2" eb="5">
      <t>キュウトウキ</t>
    </rPh>
    <rPh sb="6" eb="8">
      <t>トシ</t>
    </rPh>
    <phoneticPr fontId="23"/>
  </si>
  <si>
    <t>灯油給湯器</t>
    <rPh sb="0" eb="2">
      <t>トウユ</t>
    </rPh>
    <rPh sb="2" eb="5">
      <t>キュウトウキ</t>
    </rPh>
    <phoneticPr fontId="23"/>
  </si>
  <si>
    <t>ご家族の人数</t>
    <rPh sb="1" eb="3">
      <t>カゾク</t>
    </rPh>
    <rPh sb="4" eb="6">
      <t>ニンズウ</t>
    </rPh>
    <phoneticPr fontId="21"/>
  </si>
  <si>
    <t>①給湯器の種類</t>
    <rPh sb="1" eb="4">
      <t>キュウトウキ</t>
    </rPh>
    <rPh sb="5" eb="7">
      <t>シュルイ</t>
    </rPh>
    <phoneticPr fontId="21"/>
  </si>
  <si>
    <t>②メーカー</t>
    <phoneticPr fontId="21"/>
  </si>
  <si>
    <t>③型式</t>
    <rPh sb="1" eb="3">
      <t>カタシキ</t>
    </rPh>
    <phoneticPr fontId="21"/>
  </si>
  <si>
    <t>④給湯効率</t>
    <rPh sb="1" eb="3">
      <t>キュウトウ</t>
    </rPh>
    <rPh sb="3" eb="5">
      <t>コウリツ</t>
    </rPh>
    <phoneticPr fontId="21"/>
  </si>
  <si>
    <t>更新前</t>
    <rPh sb="0" eb="2">
      <t>コウシン</t>
    </rPh>
    <rPh sb="2" eb="3">
      <t>マエ</t>
    </rPh>
    <phoneticPr fontId="21"/>
  </si>
  <si>
    <t>更新後</t>
    <rPh sb="0" eb="2">
      <t>コウシン</t>
    </rPh>
    <rPh sb="2" eb="3">
      <t>ゴ</t>
    </rPh>
    <phoneticPr fontId="21"/>
  </si>
  <si>
    <t>省CO₂効果(CO₂削減率)</t>
    <rPh sb="0" eb="1">
      <t>ショウ</t>
    </rPh>
    <rPh sb="4" eb="6">
      <t>コウカ</t>
    </rPh>
    <phoneticPr fontId="21"/>
  </si>
  <si>
    <t>年間燃料消費量</t>
    <phoneticPr fontId="21"/>
  </si>
  <si>
    <t>年間CO2排出量</t>
    <phoneticPr fontId="21"/>
  </si>
  <si>
    <t>CO2削減率</t>
    <phoneticPr fontId="21"/>
  </si>
  <si>
    <t>％</t>
    <phoneticPr fontId="21"/>
  </si>
  <si>
    <t>再エネ</t>
    <rPh sb="0" eb="1">
      <t>サイ</t>
    </rPh>
    <phoneticPr fontId="21"/>
  </si>
  <si>
    <t>その他</t>
    <rPh sb="2" eb="3">
      <t>タ</t>
    </rPh>
    <phoneticPr fontId="21"/>
  </si>
  <si>
    <t xml:space="preserve">③パワーコンディショナー(以下パワ
コン)品番
</t>
    <rPh sb="13" eb="15">
      <t>イカ</t>
    </rPh>
    <rPh sb="21" eb="23">
      <t>ヒンバン</t>
    </rPh>
    <phoneticPr fontId="21"/>
  </si>
  <si>
    <t>④パワコンの機能</t>
    <rPh sb="6" eb="8">
      <t>キノウ</t>
    </rPh>
    <phoneticPr fontId="29"/>
  </si>
  <si>
    <t>⑤パワコン出力値</t>
    <rPh sb="5" eb="7">
      <t>シュツリョク</t>
    </rPh>
    <rPh sb="7" eb="8">
      <t>チ</t>
    </rPh>
    <phoneticPr fontId="29"/>
  </si>
  <si>
    <t>③パワーコンディショナー品番</t>
    <phoneticPr fontId="21"/>
  </si>
  <si>
    <t>④パワーコンディショナーの機能</t>
    <phoneticPr fontId="21"/>
  </si>
  <si>
    <t>⑤パワーコンディショナー出力値</t>
    <phoneticPr fontId="21"/>
  </si>
  <si>
    <t>事業計画書</t>
    <rPh sb="0" eb="2">
      <t>ジギョウ</t>
    </rPh>
    <rPh sb="2" eb="5">
      <t>ケイカクショ</t>
    </rPh>
    <phoneticPr fontId="21"/>
  </si>
  <si>
    <t>高性能HEMSの導入</t>
    <rPh sb="0" eb="3">
      <t>コウセイノウ</t>
    </rPh>
    <rPh sb="8" eb="10">
      <t>ドウニュウ</t>
    </rPh>
    <phoneticPr fontId="21"/>
  </si>
  <si>
    <t>①商品品番</t>
    <phoneticPr fontId="21"/>
  </si>
  <si>
    <t>③設計一次エネルギー消費量(再エネ含む)</t>
    <rPh sb="14" eb="15">
      <t>サイ</t>
    </rPh>
    <rPh sb="17" eb="18">
      <t>フク</t>
    </rPh>
    <phoneticPr fontId="21"/>
  </si>
  <si>
    <t>④設計一次エネルギー消費量(再エネ除く)</t>
    <rPh sb="14" eb="15">
      <t>サイ</t>
    </rPh>
    <rPh sb="17" eb="18">
      <t>ノゾ</t>
    </rPh>
    <phoneticPr fontId="21"/>
  </si>
  <si>
    <t>⑤断熱性能等級</t>
    <rPh sb="1" eb="3">
      <t>ダンネツ</t>
    </rPh>
    <rPh sb="3" eb="5">
      <t>セイノウ</t>
    </rPh>
    <rPh sb="5" eb="7">
      <t>トウキュウ</t>
    </rPh>
    <phoneticPr fontId="21"/>
  </si>
  <si>
    <t>⑥設置する高断熱外皮の品番</t>
    <rPh sb="1" eb="3">
      <t>セッチ</t>
    </rPh>
    <rPh sb="5" eb="8">
      <t>コウダンネツ</t>
    </rPh>
    <rPh sb="8" eb="10">
      <t>ガイヒ</t>
    </rPh>
    <rPh sb="11" eb="13">
      <t>ヒンバン</t>
    </rPh>
    <phoneticPr fontId="21"/>
  </si>
  <si>
    <t>様式第2号【事業計画書】</t>
    <rPh sb="0" eb="2">
      <t>ヨウシキ</t>
    </rPh>
    <rPh sb="2" eb="3">
      <t>ダイ</t>
    </rPh>
    <rPh sb="4" eb="5">
      <t>ゴウ</t>
    </rPh>
    <rPh sb="6" eb="8">
      <t>ジギョウ</t>
    </rPh>
    <rPh sb="8" eb="11">
      <t>ケイカクショ</t>
    </rPh>
    <phoneticPr fontId="21"/>
  </si>
  <si>
    <t>断熱</t>
    <rPh sb="0" eb="2">
      <t>ダンネツ</t>
    </rPh>
    <phoneticPr fontId="21"/>
  </si>
  <si>
    <t>①商品品番</t>
    <rPh sb="1" eb="3">
      <t>ショウヒン</t>
    </rPh>
    <rPh sb="3" eb="5">
      <t>ヒンバン</t>
    </rPh>
    <phoneticPr fontId="21"/>
  </si>
  <si>
    <t>②蓄電容量</t>
    <rPh sb="1" eb="3">
      <t>チクデン</t>
    </rPh>
    <rPh sb="3" eb="5">
      <t>ヨウリョウ</t>
    </rPh>
    <phoneticPr fontId="21"/>
  </si>
  <si>
    <t>③パワーコンディショナーの機能</t>
    <rPh sb="13" eb="15">
      <t>キノウ</t>
    </rPh>
    <phoneticPr fontId="21"/>
  </si>
  <si>
    <t>④パワーコンディショナー出力値</t>
    <rPh sb="12" eb="14">
      <t>シュツリョク</t>
    </rPh>
    <rPh sb="14" eb="15">
      <t>チ</t>
    </rPh>
    <phoneticPr fontId="21"/>
  </si>
  <si>
    <t>⑦補助金申請額</t>
    <rPh sb="1" eb="4">
      <t>ホジョキン</t>
    </rPh>
    <rPh sb="4" eb="6">
      <t>シンセイ</t>
    </rPh>
    <rPh sb="6" eb="7">
      <t>ガク</t>
    </rPh>
    <phoneticPr fontId="21"/>
  </si>
  <si>
    <t>kWh</t>
  </si>
  <si>
    <t>２～３人</t>
  </si>
  <si>
    <t>２～３人</t>
    <rPh sb="3" eb="4">
      <t>ニン</t>
    </rPh>
    <phoneticPr fontId="29"/>
  </si>
  <si>
    <t>４～５人</t>
    <rPh sb="3" eb="4">
      <t>ニン</t>
    </rPh>
    <phoneticPr fontId="29"/>
  </si>
  <si>
    <t>４～５人</t>
    <phoneticPr fontId="23"/>
  </si>
  <si>
    <t>上限(新築）</t>
    <rPh sb="0" eb="2">
      <t>ジョウゲン</t>
    </rPh>
    <rPh sb="3" eb="5">
      <t>シンチク</t>
    </rPh>
    <phoneticPr fontId="21"/>
  </si>
  <si>
    <t>上限(既存）</t>
    <rPh sb="0" eb="2">
      <t>ジョウゲン</t>
    </rPh>
    <rPh sb="3" eb="5">
      <t>キゾン</t>
    </rPh>
    <phoneticPr fontId="21"/>
  </si>
  <si>
    <t>●太陽光発電設備</t>
    <rPh sb="1" eb="4">
      <t>タイヨウコウ</t>
    </rPh>
    <rPh sb="4" eb="6">
      <t>ハツデン</t>
    </rPh>
    <rPh sb="6" eb="8">
      <t>セツビ</t>
    </rPh>
    <phoneticPr fontId="29"/>
  </si>
  <si>
    <t>●定置用リチウムイオン蓄電池</t>
    <rPh sb="1" eb="3">
      <t>テイチ</t>
    </rPh>
    <rPh sb="3" eb="4">
      <t>ヨウ</t>
    </rPh>
    <rPh sb="11" eb="14">
      <t>チクデンチ</t>
    </rPh>
    <phoneticPr fontId="29"/>
  </si>
  <si>
    <t>②蓄電容量</t>
    <rPh sb="1" eb="3">
      <t>チクデン</t>
    </rPh>
    <rPh sb="3" eb="5">
      <t>ヨウリョウ</t>
    </rPh>
    <phoneticPr fontId="29"/>
  </si>
  <si>
    <t>③パワーコンディショナーの機能</t>
    <rPh sb="13" eb="15">
      <t>キノウ</t>
    </rPh>
    <phoneticPr fontId="29"/>
  </si>
  <si>
    <t>④パワーコンディショナー出力値</t>
    <rPh sb="12" eb="14">
      <t>シュツリョク</t>
    </rPh>
    <rPh sb="14" eb="15">
      <t>チ</t>
    </rPh>
    <phoneticPr fontId="29"/>
  </si>
  <si>
    <t>●エコキュート</t>
    <phoneticPr fontId="29"/>
  </si>
  <si>
    <t>⑦設置する空調設備の品番</t>
    <rPh sb="1" eb="3">
      <t>セッチ</t>
    </rPh>
    <rPh sb="5" eb="7">
      <t>クウチョウ</t>
    </rPh>
    <rPh sb="7" eb="9">
      <t>セツビ</t>
    </rPh>
    <phoneticPr fontId="21"/>
  </si>
  <si>
    <t>⑧設置する給湯設備の品番</t>
    <rPh sb="1" eb="3">
      <t>セッチ</t>
    </rPh>
    <rPh sb="5" eb="7">
      <t>キュウトウ</t>
    </rPh>
    <rPh sb="7" eb="9">
      <t>セツビ</t>
    </rPh>
    <phoneticPr fontId="21"/>
  </si>
  <si>
    <t>⑨設置する換気設備の品番</t>
    <rPh sb="1" eb="3">
      <t>セッチ</t>
    </rPh>
    <rPh sb="5" eb="7">
      <t>カンキ</t>
    </rPh>
    <rPh sb="7" eb="9">
      <t>セツビ</t>
    </rPh>
    <phoneticPr fontId="21"/>
  </si>
  <si>
    <t>⑪総事業費</t>
    <rPh sb="1" eb="5">
      <t>ソウジギョウヒ</t>
    </rPh>
    <phoneticPr fontId="29"/>
  </si>
  <si>
    <t>⑩ZEH+の選択要件
(2つのうち1つ以上を導入)</t>
    <phoneticPr fontId="21"/>
  </si>
  <si>
    <t>対象とならない経費の例・・・北電申請費、既存機器の撤去費用・処分費用、その他オプション部材費用や</t>
    <phoneticPr fontId="21"/>
  </si>
  <si>
    <t>その工事費用など</t>
    <phoneticPr fontId="29"/>
  </si>
  <si>
    <t>⑤総事業費</t>
    <rPh sb="1" eb="5">
      <t>ソウジギョウヒ</t>
    </rPh>
    <phoneticPr fontId="21"/>
  </si>
  <si>
    <t>⑥補助金対象経費</t>
    <rPh sb="1" eb="4">
      <t>ホジョキン</t>
    </rPh>
    <rPh sb="4" eb="6">
      <t>タイショウ</t>
    </rPh>
    <rPh sb="6" eb="8">
      <t>ケイヒ</t>
    </rPh>
    <phoneticPr fontId="21"/>
  </si>
  <si>
    <t>⑤補助対象経費</t>
    <rPh sb="1" eb="3">
      <t>ホジョ</t>
    </rPh>
    <rPh sb="3" eb="5">
      <t>タイショウ</t>
    </rPh>
    <rPh sb="5" eb="7">
      <t>ケイヒ</t>
    </rPh>
    <phoneticPr fontId="29"/>
  </si>
  <si>
    <t>⑥補助金申請額</t>
    <rPh sb="1" eb="4">
      <t>ホジョキン</t>
    </rPh>
    <rPh sb="4" eb="6">
      <t>シンセイ</t>
    </rPh>
    <rPh sb="6" eb="7">
      <t>ガク</t>
    </rPh>
    <phoneticPr fontId="29"/>
  </si>
  <si>
    <t>①メーカー</t>
    <phoneticPr fontId="21"/>
  </si>
  <si>
    <t>②型式</t>
    <phoneticPr fontId="21"/>
  </si>
  <si>
    <t>③総事業費</t>
    <rPh sb="1" eb="5">
      <t>ソウジギョウヒ</t>
    </rPh>
    <phoneticPr fontId="21"/>
  </si>
  <si>
    <t>④補助金対象経費</t>
    <rPh sb="1" eb="4">
      <t>ホジョキン</t>
    </rPh>
    <rPh sb="4" eb="6">
      <t>タイショウ</t>
    </rPh>
    <rPh sb="6" eb="8">
      <t>ケイヒ</t>
    </rPh>
    <phoneticPr fontId="21"/>
  </si>
  <si>
    <t>⑤補助金申請額</t>
    <rPh sb="1" eb="4">
      <t>ホジョキン</t>
    </rPh>
    <rPh sb="4" eb="6">
      <t>シンセイ</t>
    </rPh>
    <rPh sb="6" eb="7">
      <t>ガク</t>
    </rPh>
    <phoneticPr fontId="21"/>
  </si>
  <si>
    <t>①メーカー</t>
    <phoneticPr fontId="29"/>
  </si>
  <si>
    <t>②型式</t>
    <rPh sb="1" eb="3">
      <t>カタシキ</t>
    </rPh>
    <phoneticPr fontId="29"/>
  </si>
  <si>
    <t>③総事業費</t>
    <rPh sb="1" eb="5">
      <t>ソウジギョウヒ</t>
    </rPh>
    <phoneticPr fontId="29"/>
  </si>
  <si>
    <t>④補助金対象経費</t>
    <rPh sb="1" eb="4">
      <t>ホジョキン</t>
    </rPh>
    <rPh sb="4" eb="6">
      <t>タイショウ</t>
    </rPh>
    <rPh sb="6" eb="8">
      <t>ケイヒ</t>
    </rPh>
    <phoneticPr fontId="29"/>
  </si>
  <si>
    <t>⑤補助金申請額</t>
    <rPh sb="1" eb="4">
      <t>ホジョキン</t>
    </rPh>
    <rPh sb="4" eb="6">
      <t>シンセイ</t>
    </rPh>
    <rPh sb="6" eb="7">
      <t>ガク</t>
    </rPh>
    <phoneticPr fontId="29"/>
  </si>
  <si>
    <t>⑤総事業費</t>
    <phoneticPr fontId="21"/>
  </si>
  <si>
    <t>④総事業費</t>
    <rPh sb="1" eb="5">
      <t>ソウジギョウヒ</t>
    </rPh>
    <phoneticPr fontId="21"/>
  </si>
  <si>
    <r>
      <t>⑥補助金対象経費</t>
    </r>
    <r>
      <rPr>
        <sz val="11"/>
        <color rgb="FFFF0000"/>
        <rFont val="Yu Gothic"/>
        <family val="3"/>
        <charset val="128"/>
        <scheme val="minor"/>
      </rPr>
      <t>(注１）</t>
    </r>
    <rPh sb="9" eb="10">
      <t>チュウ</t>
    </rPh>
    <phoneticPr fontId="29"/>
  </si>
  <si>
    <t>～太陽光発電設備、定置用リチウムイオン蓄電池～</t>
    <phoneticPr fontId="29"/>
  </si>
  <si>
    <t>申請する対象機器の詳細を入力してください。</t>
    <rPh sb="0" eb="2">
      <t>シンセイ</t>
    </rPh>
    <rPh sb="4" eb="6">
      <t>タイショウ</t>
    </rPh>
    <rPh sb="6" eb="8">
      <t>キキ</t>
    </rPh>
    <rPh sb="9" eb="11">
      <t>ショウサイ</t>
    </rPh>
    <rPh sb="12" eb="14">
      <t>ニュウリョク</t>
    </rPh>
    <phoneticPr fontId="29"/>
  </si>
  <si>
    <t>※FIT及びFIPの認定を受ける場合 は補助対象外となります。</t>
    <phoneticPr fontId="21"/>
  </si>
  <si>
    <t>①太陽光モジュール商品品番</t>
    <rPh sb="1" eb="4">
      <t>タイヨウコウ</t>
    </rPh>
    <rPh sb="9" eb="11">
      <t>ショウヒン</t>
    </rPh>
    <rPh sb="11" eb="13">
      <t>ヒンバン</t>
    </rPh>
    <phoneticPr fontId="29"/>
  </si>
  <si>
    <t>　～エコキュート～</t>
    <phoneticPr fontId="29"/>
  </si>
  <si>
    <t>(注１)　補助金の対象とならない経費は含めないでください。</t>
    <rPh sb="1" eb="2">
      <t>チュウ</t>
    </rPh>
    <rPh sb="5" eb="8">
      <t>ホジョキン</t>
    </rPh>
    <rPh sb="9" eb="11">
      <t>タイショウ</t>
    </rPh>
    <rPh sb="16" eb="18">
      <t>ケイヒ</t>
    </rPh>
    <rPh sb="19" eb="20">
      <t>フク</t>
    </rPh>
    <phoneticPr fontId="21"/>
  </si>
  <si>
    <t>⑥売電の有無</t>
    <rPh sb="1" eb="3">
      <t>バイデン</t>
    </rPh>
    <rPh sb="4" eb="6">
      <t>ウム</t>
    </rPh>
    <phoneticPr fontId="29"/>
  </si>
  <si>
    <t>⑦総事業費</t>
    <rPh sb="1" eb="5">
      <t>ソウジギョウヒ</t>
    </rPh>
    <phoneticPr fontId="21"/>
  </si>
  <si>
    <t>⑧補助金対象経費</t>
    <rPh sb="1" eb="4">
      <t>ホジョキン</t>
    </rPh>
    <rPh sb="4" eb="6">
      <t>タイショウ</t>
    </rPh>
    <rPh sb="6" eb="8">
      <t>ケイヒ</t>
    </rPh>
    <phoneticPr fontId="21"/>
  </si>
  <si>
    <r>
      <t>⑧補助金対象経費</t>
    </r>
    <r>
      <rPr>
        <sz val="11"/>
        <color rgb="FFFF0000"/>
        <rFont val="Yu Gothic"/>
        <family val="3"/>
        <charset val="128"/>
        <scheme val="minor"/>
      </rPr>
      <t>(注１）</t>
    </r>
    <rPh sb="1" eb="4">
      <t>ホジョキン</t>
    </rPh>
    <rPh sb="4" eb="6">
      <t>タイショウ</t>
    </rPh>
    <rPh sb="6" eb="8">
      <t>ケイヒ</t>
    </rPh>
    <phoneticPr fontId="21"/>
  </si>
  <si>
    <t>●ZEH+</t>
    <phoneticPr fontId="21"/>
  </si>
  <si>
    <t>⑫ZEH+費用（高断熱外皮、空調設備、給湯設備、換気設備に係る費用の合計(税抜））</t>
    <rPh sb="5" eb="7">
      <t>ヒヨウ</t>
    </rPh>
    <rPh sb="8" eb="11">
      <t>コウダンネツ</t>
    </rPh>
    <rPh sb="11" eb="13">
      <t>ガイヒ</t>
    </rPh>
    <rPh sb="14" eb="16">
      <t>クウチョウ</t>
    </rPh>
    <rPh sb="16" eb="18">
      <t>セツビ</t>
    </rPh>
    <rPh sb="19" eb="21">
      <t>キュウトウ</t>
    </rPh>
    <rPh sb="21" eb="23">
      <t>セツビ</t>
    </rPh>
    <rPh sb="24" eb="26">
      <t>カンキ</t>
    </rPh>
    <rPh sb="26" eb="28">
      <t>セツビ</t>
    </rPh>
    <rPh sb="29" eb="30">
      <t>カカ</t>
    </rPh>
    <rPh sb="31" eb="33">
      <t>ヒヨウ</t>
    </rPh>
    <rPh sb="34" eb="36">
      <t>ゴウケイ</t>
    </rPh>
    <rPh sb="37" eb="38">
      <t>ゼイ</t>
    </rPh>
    <rPh sb="38" eb="39">
      <t>ヌ</t>
    </rPh>
    <phoneticPr fontId="29"/>
  </si>
  <si>
    <t>～ZEH+～</t>
    <phoneticPr fontId="29"/>
  </si>
  <si>
    <t>(30％以上)</t>
    <rPh sb="4" eb="6">
      <t>イジョウ</t>
    </rPh>
    <phoneticPr fontId="21"/>
  </si>
  <si>
    <t>上限額： 100万円</t>
    <rPh sb="0" eb="3">
      <t>ジョウゲンガク</t>
    </rPh>
    <rPh sb="8" eb="10">
      <t>マンエン</t>
    </rPh>
    <phoneticPr fontId="21"/>
  </si>
  <si>
    <t>～HEMS～</t>
    <phoneticPr fontId="29"/>
  </si>
  <si>
    <t>⑥売電の有無</t>
    <phoneticPr fontId="21"/>
  </si>
  <si>
    <t>⑨補助金申請額</t>
    <rPh sb="1" eb="4">
      <t>ホジョキン</t>
    </rPh>
    <rPh sb="4" eb="6">
      <t>シンセイ</t>
    </rPh>
    <rPh sb="6" eb="7">
      <t>ガク</t>
    </rPh>
    <phoneticPr fontId="21"/>
  </si>
  <si>
    <t>●太陽光発電設備</t>
    <rPh sb="1" eb="4">
      <t>タイヨウコウ</t>
    </rPh>
    <rPh sb="4" eb="6">
      <t>ハツデン</t>
    </rPh>
    <rPh sb="6" eb="8">
      <t>セツビ</t>
    </rPh>
    <phoneticPr fontId="21"/>
  </si>
  <si>
    <t>●定置用リチウムイオン蓄電池</t>
    <rPh sb="1" eb="3">
      <t>テイチ</t>
    </rPh>
    <rPh sb="3" eb="4">
      <t>ヨウ</t>
    </rPh>
    <rPh sb="11" eb="14">
      <t>チクデンチ</t>
    </rPh>
    <phoneticPr fontId="21"/>
  </si>
  <si>
    <t>●エコキュート</t>
    <phoneticPr fontId="21"/>
  </si>
  <si>
    <t>円</t>
    <phoneticPr fontId="29"/>
  </si>
  <si>
    <t>□</t>
  </si>
  <si>
    <t>●HEMS</t>
    <phoneticPr fontId="29"/>
  </si>
  <si>
    <t>●HEMS</t>
    <phoneticPr fontId="21"/>
  </si>
  <si>
    <r>
      <t>①U</t>
    </r>
    <r>
      <rPr>
        <sz val="9"/>
        <color theme="1"/>
        <rFont val="HG丸ｺﾞｼｯｸM-PRO"/>
        <family val="3"/>
        <charset val="128"/>
      </rPr>
      <t>A</t>
    </r>
    <r>
      <rPr>
        <sz val="11"/>
        <color theme="1"/>
        <rFont val="HG丸ｺﾞｼｯｸM-PRO"/>
        <family val="3"/>
        <charset val="128"/>
      </rPr>
      <t>値</t>
    </r>
    <rPh sb="3" eb="4">
      <t>チ</t>
    </rPh>
    <phoneticPr fontId="21"/>
  </si>
  <si>
    <t>②設計一次エネルギー消費量(再エネ含む)</t>
    <rPh sb="1" eb="3">
      <t>セッケイ</t>
    </rPh>
    <rPh sb="3" eb="5">
      <t>イチジ</t>
    </rPh>
    <rPh sb="10" eb="13">
      <t>ショウヒリョウ</t>
    </rPh>
    <rPh sb="14" eb="15">
      <t>サイ</t>
    </rPh>
    <rPh sb="17" eb="18">
      <t>フク</t>
    </rPh>
    <phoneticPr fontId="21"/>
  </si>
  <si>
    <t>③設計一次エネルギー消費量(再エネ除く)</t>
    <rPh sb="1" eb="3">
      <t>セッケイ</t>
    </rPh>
    <rPh sb="3" eb="5">
      <t>イチジ</t>
    </rPh>
    <rPh sb="10" eb="13">
      <t>ショウヒリョウ</t>
    </rPh>
    <rPh sb="14" eb="15">
      <t>サイ</t>
    </rPh>
    <rPh sb="17" eb="18">
      <t>ノゾ</t>
    </rPh>
    <phoneticPr fontId="21"/>
  </si>
  <si>
    <t>④断熱性能等級</t>
    <rPh sb="1" eb="3">
      <t>ダンネツ</t>
    </rPh>
    <rPh sb="3" eb="5">
      <t>セイノウ</t>
    </rPh>
    <rPh sb="5" eb="7">
      <t>トウキュウ</t>
    </rPh>
    <phoneticPr fontId="21"/>
  </si>
  <si>
    <t>⑤高断熱外皮の品番</t>
    <rPh sb="1" eb="4">
      <t>コウダンネツ</t>
    </rPh>
    <rPh sb="4" eb="6">
      <t>ガイヒ</t>
    </rPh>
    <rPh sb="7" eb="9">
      <t>ヒンバン</t>
    </rPh>
    <phoneticPr fontId="21"/>
  </si>
  <si>
    <t>⑥空調設備の品番</t>
    <rPh sb="1" eb="3">
      <t>クウチョウ</t>
    </rPh>
    <rPh sb="3" eb="5">
      <t>セツビ</t>
    </rPh>
    <rPh sb="6" eb="8">
      <t>ヒンバン</t>
    </rPh>
    <phoneticPr fontId="21"/>
  </si>
  <si>
    <t>⑦給湯設備の品番</t>
    <rPh sb="1" eb="3">
      <t>キュウトウ</t>
    </rPh>
    <rPh sb="3" eb="5">
      <t>セツビ</t>
    </rPh>
    <phoneticPr fontId="21"/>
  </si>
  <si>
    <t>⑧換気設備の品番</t>
    <rPh sb="1" eb="3">
      <t>カンキ</t>
    </rPh>
    <rPh sb="3" eb="5">
      <t>セツビ</t>
    </rPh>
    <phoneticPr fontId="21"/>
  </si>
  <si>
    <t>⑨ZEH+の選択要件</t>
    <rPh sb="6" eb="8">
      <t>センタク</t>
    </rPh>
    <rPh sb="8" eb="10">
      <t>ヨウケン</t>
    </rPh>
    <phoneticPr fontId="21"/>
  </si>
  <si>
    <t>⑩総事業費</t>
    <rPh sb="1" eb="5">
      <t>ソウジギョウヒ</t>
    </rPh>
    <phoneticPr fontId="21"/>
  </si>
  <si>
    <t>⑫補助金申請額</t>
    <rPh sb="1" eb="4">
      <t>ホジョキン</t>
    </rPh>
    <rPh sb="4" eb="6">
      <t>シンセイ</t>
    </rPh>
    <rPh sb="6" eb="7">
      <t>ガク</t>
    </rPh>
    <phoneticPr fontId="21"/>
  </si>
  <si>
    <r>
      <t>⑨補助金申請額</t>
    </r>
    <r>
      <rPr>
        <sz val="8"/>
        <color theme="1"/>
        <rFont val="Yu Gothic"/>
        <family val="3"/>
        <charset val="128"/>
        <scheme val="minor"/>
      </rPr>
      <t>（⑧の数字を入力後、自動計算）</t>
    </r>
    <rPh sb="1" eb="4">
      <t>ホジョキン</t>
    </rPh>
    <rPh sb="4" eb="6">
      <t>シンセイ</t>
    </rPh>
    <rPh sb="6" eb="7">
      <t>ガク</t>
    </rPh>
    <rPh sb="10" eb="12">
      <t>スウジ</t>
    </rPh>
    <rPh sb="13" eb="15">
      <t>ニュウリョク</t>
    </rPh>
    <rPh sb="15" eb="16">
      <t>ゴ</t>
    </rPh>
    <rPh sb="17" eb="19">
      <t>ジドウ</t>
    </rPh>
    <rPh sb="19" eb="21">
      <t>ケイサン</t>
    </rPh>
    <phoneticPr fontId="29"/>
  </si>
  <si>
    <r>
      <t>⑦補助金申請額</t>
    </r>
    <r>
      <rPr>
        <sz val="8"/>
        <color theme="1"/>
        <rFont val="Yu Gothic"/>
        <family val="3"/>
        <charset val="128"/>
        <scheme val="minor"/>
      </rPr>
      <t>（⑥の数字を入力後、自動計算）</t>
    </r>
    <rPh sb="1" eb="4">
      <t>ホジョキン</t>
    </rPh>
    <rPh sb="4" eb="6">
      <t>シンセイ</t>
    </rPh>
    <rPh sb="6" eb="7">
      <t>ガク</t>
    </rPh>
    <phoneticPr fontId="29"/>
  </si>
  <si>
    <r>
      <t>⑬補助金申請額</t>
    </r>
    <r>
      <rPr>
        <sz val="8"/>
        <color theme="1"/>
        <rFont val="Yu Gothic"/>
        <family val="3"/>
        <charset val="128"/>
        <scheme val="minor"/>
      </rPr>
      <t>（⑫の数字を入力後、自動計算）</t>
    </r>
    <phoneticPr fontId="29"/>
  </si>
  <si>
    <t>EV、PHVの充放電設備の導入</t>
    <rPh sb="7" eb="10">
      <t>ジュウホウデン</t>
    </rPh>
    <rPh sb="10" eb="12">
      <t>セツビ</t>
    </rPh>
    <rPh sb="13" eb="15">
      <t>ドウニュウ</t>
    </rPh>
    <phoneticPr fontId="21"/>
  </si>
  <si>
    <t>⑪ZEH+経費(高断熱外皮、給湯設備、換気設備、空調設備に係る費用の合計)</t>
    <rPh sb="5" eb="7">
      <t>ケイヒ</t>
    </rPh>
    <rPh sb="8" eb="11">
      <t>コウダンネツ</t>
    </rPh>
    <rPh sb="11" eb="13">
      <t>ガイヒ</t>
    </rPh>
    <rPh sb="14" eb="16">
      <t>キュウトウ</t>
    </rPh>
    <rPh sb="16" eb="18">
      <t>セツビ</t>
    </rPh>
    <rPh sb="19" eb="21">
      <t>カンキ</t>
    </rPh>
    <phoneticPr fontId="21"/>
  </si>
  <si>
    <t>EV、PHVの充放電設備を導入</t>
    <phoneticPr fontId="38"/>
  </si>
  <si>
    <t>高性能HEMSの導入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</si>
</sst>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_ "/>
    <numFmt numFmtId="177" formatCode="0.0000_ "/>
    <numFmt numFmtId="178" formatCode="0.000_ "/>
    <numFmt numFmtId="179" formatCode="0.0_ "/>
    <numFmt numFmtId="180" formatCode="#,##0.0_ ;[Red]\-#,##0.0\ "/>
    <numFmt numFmtId="181" formatCode="#,##0_ ;[Red]\-#,##0\ "/>
    <numFmt numFmtId="182" formatCode="0_);[Red]\(0\)"/>
    <numFmt numFmtId="183" formatCode="#"/>
    <numFmt numFmtId="184" formatCode="0.0"/>
  </numFmts>
  <fonts count="54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Meiryo UI"/>
      <family val="3"/>
      <charset val="128"/>
    </font>
    <font>
      <sz val="6"/>
      <name val="Yu Gothic"/>
      <family val="2"/>
      <charset val="128"/>
      <scheme val="minor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9"/>
      <color rgb="FFFF0000"/>
      <name val="Meiryo UI"/>
      <family val="3"/>
      <charset val="128"/>
    </font>
    <font>
      <sz val="9"/>
      <color rgb="FF0070C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8"/>
      <color theme="1"/>
      <name val="Yu Gothic"/>
      <family val="3"/>
      <charset val="128"/>
      <scheme val="minor"/>
    </font>
    <font>
      <sz val="18"/>
      <color theme="3"/>
      <name val="Yu Gothic Light"/>
      <family val="2"/>
      <charset val="128"/>
      <scheme val="major"/>
    </font>
    <font>
      <sz val="11"/>
      <color rgb="FFFF0000"/>
      <name val="Yu Gothic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11"/>
      <color rgb="FFFF0000"/>
      <name val="Yu Gothic"/>
      <family val="3"/>
      <charset val="128"/>
      <scheme val="minor"/>
    </font>
    <font>
      <sz val="11"/>
      <name val="Yu Gothic"/>
      <family val="2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Yu Gothic"/>
      <family val="2"/>
      <scheme val="minor"/>
    </font>
    <font>
      <sz val="10"/>
      <color theme="1"/>
      <name val="Yu Gothic"/>
      <family val="2"/>
      <charset val="128"/>
      <scheme val="minor"/>
    </font>
    <font>
      <sz val="11"/>
      <color theme="1"/>
      <name val="Yu Gothic"/>
      <charset val="128"/>
      <scheme val="minor"/>
    </font>
    <font>
      <sz val="11"/>
      <color theme="1"/>
      <name val="Yu Gothic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9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double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uble">
        <color indexed="64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 diagonalUp="1"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 style="hair">
        <color auto="1"/>
      </diagonal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4" fillId="0" borderId="0">
      <alignment vertical="center"/>
    </xf>
    <xf numFmtId="38" fontId="24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38" fontId="50" fillId="0" borderId="0" applyFont="0" applyFill="0" applyBorder="0" applyAlignment="0" applyProtection="0">
      <alignment vertical="center"/>
    </xf>
  </cellStyleXfs>
  <cellXfs count="446">
    <xf numFmtId="0" fontId="0" fillId="0" borderId="0" xfId="0"/>
    <xf numFmtId="40" fontId="32" fillId="0" borderId="21" xfId="2" applyNumberFormat="1" applyFont="1" applyBorder="1" applyAlignment="1">
      <alignment vertical="center"/>
    </xf>
    <xf numFmtId="40" fontId="32" fillId="0" borderId="22" xfId="2" applyNumberFormat="1" applyFont="1" applyBorder="1">
      <alignment vertical="center"/>
    </xf>
    <xf numFmtId="40" fontId="32" fillId="0" borderId="0" xfId="2" applyNumberFormat="1" applyFont="1" applyBorder="1">
      <alignment vertical="center"/>
    </xf>
    <xf numFmtId="0" fontId="27" fillId="0" borderId="0" xfId="0" applyFont="1"/>
    <xf numFmtId="0" fontId="27" fillId="0" borderId="0" xfId="0" applyFont="1" applyAlignment="1">
      <alignment horizontal="left" vertical="center"/>
    </xf>
    <xf numFmtId="0" fontId="19" fillId="0" borderId="0" xfId="5">
      <alignment vertical="center"/>
    </xf>
    <xf numFmtId="0" fontId="19" fillId="0" borderId="2" xfId="5" applyBorder="1">
      <alignment vertical="center"/>
    </xf>
    <xf numFmtId="0" fontId="19" fillId="0" borderId="5" xfId="5" applyBorder="1">
      <alignment vertical="center"/>
    </xf>
    <xf numFmtId="0" fontId="19" fillId="0" borderId="6" xfId="5" applyBorder="1">
      <alignment vertical="center"/>
    </xf>
    <xf numFmtId="0" fontId="19" fillId="0" borderId="8" xfId="5" applyBorder="1">
      <alignment vertical="center"/>
    </xf>
    <xf numFmtId="0" fontId="19" fillId="0" borderId="9" xfId="5" applyBorder="1">
      <alignment vertical="center"/>
    </xf>
    <xf numFmtId="0" fontId="39" fillId="0" borderId="0" xfId="5" applyFont="1">
      <alignment vertical="center"/>
    </xf>
    <xf numFmtId="0" fontId="42" fillId="0" borderId="0" xfId="5" applyFont="1">
      <alignment vertical="center"/>
    </xf>
    <xf numFmtId="0" fontId="39" fillId="0" borderId="0" xfId="5" applyFont="1" applyAlignment="1"/>
    <xf numFmtId="0" fontId="19" fillId="0" borderId="3" xfId="5" applyBorder="1">
      <alignment vertical="center"/>
    </xf>
    <xf numFmtId="0" fontId="18" fillId="0" borderId="0" xfId="5" applyFont="1">
      <alignment vertical="center"/>
    </xf>
    <xf numFmtId="0" fontId="17" fillId="0" borderId="5" xfId="5" applyFont="1" applyBorder="1">
      <alignment vertical="center"/>
    </xf>
    <xf numFmtId="0" fontId="17" fillId="0" borderId="0" xfId="5" applyFont="1">
      <alignment vertical="center"/>
    </xf>
    <xf numFmtId="3" fontId="19" fillId="0" borderId="0" xfId="5" applyNumberFormat="1">
      <alignment vertical="center"/>
    </xf>
    <xf numFmtId="49" fontId="17" fillId="0" borderId="5" xfId="5" applyNumberFormat="1" applyFont="1" applyBorder="1">
      <alignment vertical="center"/>
    </xf>
    <xf numFmtId="182" fontId="17" fillId="0" borderId="5" xfId="5" applyNumberFormat="1" applyFont="1" applyFill="1" applyBorder="1" applyAlignment="1">
      <alignment vertical="center"/>
    </xf>
    <xf numFmtId="182" fontId="19" fillId="0" borderId="5" xfId="5" applyNumberFormat="1" applyFill="1" applyBorder="1" applyAlignment="1">
      <alignment vertical="center"/>
    </xf>
    <xf numFmtId="0" fontId="19" fillId="0" borderId="0" xfId="5" applyBorder="1">
      <alignment vertical="center"/>
    </xf>
    <xf numFmtId="0" fontId="16" fillId="0" borderId="0" xfId="5" applyFont="1">
      <alignment vertical="center"/>
    </xf>
    <xf numFmtId="0" fontId="15" fillId="0" borderId="0" xfId="5" applyFont="1">
      <alignment vertical="center"/>
    </xf>
    <xf numFmtId="0" fontId="44" fillId="0" borderId="0" xfId="0" applyFont="1" applyAlignment="1">
      <alignment vertical="center"/>
    </xf>
    <xf numFmtId="0" fontId="28" fillId="0" borderId="0" xfId="6" applyFont="1">
      <alignment vertical="center"/>
    </xf>
    <xf numFmtId="0" fontId="30" fillId="0" borderId="0" xfId="6" applyFont="1">
      <alignment vertical="center"/>
    </xf>
    <xf numFmtId="0" fontId="30" fillId="0" borderId="0" xfId="6" applyFont="1" applyAlignment="1">
      <alignment horizontal="left" vertical="center"/>
    </xf>
    <xf numFmtId="0" fontId="31" fillId="0" borderId="0" xfId="6" applyFont="1">
      <alignment vertical="center"/>
    </xf>
    <xf numFmtId="0" fontId="30" fillId="0" borderId="0" xfId="6" applyFont="1" applyAlignment="1">
      <alignment vertical="center" shrinkToFit="1"/>
    </xf>
    <xf numFmtId="0" fontId="30" fillId="0" borderId="0" xfId="6" applyFont="1" applyAlignment="1">
      <alignment horizontal="center" vertical="center"/>
    </xf>
    <xf numFmtId="0" fontId="31" fillId="0" borderId="0" xfId="6" applyFont="1" applyAlignment="1">
      <alignment vertical="center" shrinkToFit="1"/>
    </xf>
    <xf numFmtId="0" fontId="30" fillId="0" borderId="21" xfId="6" applyFont="1" applyBorder="1">
      <alignment vertical="center"/>
    </xf>
    <xf numFmtId="0" fontId="30" fillId="3" borderId="0" xfId="6" applyFont="1" applyFill="1">
      <alignment vertical="center"/>
    </xf>
    <xf numFmtId="0" fontId="30" fillId="0" borderId="24" xfId="6" applyFont="1" applyBorder="1" applyAlignment="1">
      <alignment horizontal="left" vertical="center"/>
    </xf>
    <xf numFmtId="0" fontId="30" fillId="3" borderId="25" xfId="6" applyFont="1" applyFill="1" applyBorder="1">
      <alignment vertical="center"/>
    </xf>
    <xf numFmtId="0" fontId="30" fillId="3" borderId="30" xfId="6" applyFont="1" applyFill="1" applyBorder="1">
      <alignment vertical="center"/>
    </xf>
    <xf numFmtId="0" fontId="30" fillId="0" borderId="21" xfId="6" applyFont="1" applyBorder="1" applyAlignment="1">
      <alignment horizontal="center" vertical="center"/>
    </xf>
    <xf numFmtId="40" fontId="32" fillId="0" borderId="21" xfId="6" applyNumberFormat="1" applyFont="1" applyBorder="1" applyAlignment="1">
      <alignment horizontal="right" vertical="center"/>
    </xf>
    <xf numFmtId="40" fontId="32" fillId="0" borderId="31" xfId="6" applyNumberFormat="1" applyFont="1" applyBorder="1" applyAlignment="1">
      <alignment horizontal="center" vertical="center"/>
    </xf>
    <xf numFmtId="0" fontId="30" fillId="3" borderId="20" xfId="6" applyFont="1" applyFill="1" applyBorder="1">
      <alignment vertical="center"/>
    </xf>
    <xf numFmtId="0" fontId="32" fillId="3" borderId="21" xfId="6" applyFont="1" applyFill="1" applyBorder="1" applyAlignment="1">
      <alignment horizontal="center" vertical="center"/>
    </xf>
    <xf numFmtId="0" fontId="33" fillId="3" borderId="21" xfId="6" applyFont="1" applyFill="1" applyBorder="1" applyAlignment="1">
      <alignment horizontal="center" vertical="center"/>
    </xf>
    <xf numFmtId="0" fontId="30" fillId="3" borderId="24" xfId="6" applyFont="1" applyFill="1" applyBorder="1">
      <alignment vertical="center"/>
    </xf>
    <xf numFmtId="0" fontId="30" fillId="3" borderId="32" xfId="6" applyFont="1" applyFill="1" applyBorder="1">
      <alignment vertical="center"/>
    </xf>
    <xf numFmtId="176" fontId="32" fillId="3" borderId="33" xfId="6" applyNumberFormat="1" applyFont="1" applyFill="1" applyBorder="1">
      <alignment vertical="center"/>
    </xf>
    <xf numFmtId="0" fontId="32" fillId="3" borderId="34" xfId="6" applyFont="1" applyFill="1" applyBorder="1" applyAlignment="1">
      <alignment vertical="center" shrinkToFit="1"/>
    </xf>
    <xf numFmtId="176" fontId="32" fillId="3" borderId="35" xfId="6" applyNumberFormat="1" applyFont="1" applyFill="1" applyBorder="1">
      <alignment vertical="center"/>
    </xf>
    <xf numFmtId="0" fontId="30" fillId="3" borderId="34" xfId="6" applyFont="1" applyFill="1" applyBorder="1" applyAlignment="1">
      <alignment vertical="center" shrinkToFit="1"/>
    </xf>
    <xf numFmtId="177" fontId="30" fillId="3" borderId="30" xfId="6" applyNumberFormat="1" applyFont="1" applyFill="1" applyBorder="1">
      <alignment vertical="center"/>
    </xf>
    <xf numFmtId="0" fontId="32" fillId="0" borderId="21" xfId="6" applyFont="1" applyBorder="1" applyAlignment="1">
      <alignment horizontal="center" vertical="center" shrinkToFit="1"/>
    </xf>
    <xf numFmtId="40" fontId="34" fillId="0" borderId="31" xfId="6" applyNumberFormat="1" applyFont="1" applyBorder="1">
      <alignment vertical="center"/>
    </xf>
    <xf numFmtId="0" fontId="30" fillId="3" borderId="29" xfId="6" applyFont="1" applyFill="1" applyBorder="1">
      <alignment vertical="center"/>
    </xf>
    <xf numFmtId="178" fontId="32" fillId="3" borderId="36" xfId="6" applyNumberFormat="1" applyFont="1" applyFill="1" applyBorder="1">
      <alignment vertical="center"/>
    </xf>
    <xf numFmtId="0" fontId="32" fillId="3" borderId="37" xfId="6" applyFont="1" applyFill="1" applyBorder="1" applyAlignment="1">
      <alignment vertical="center" shrinkToFit="1"/>
    </xf>
    <xf numFmtId="0" fontId="32" fillId="3" borderId="38" xfId="6" applyFont="1" applyFill="1" applyBorder="1" applyAlignment="1">
      <alignment horizontal="center" vertical="center" shrinkToFit="1"/>
    </xf>
    <xf numFmtId="0" fontId="35" fillId="0" borderId="21" xfId="6" applyFont="1" applyBorder="1">
      <alignment vertical="center"/>
    </xf>
    <xf numFmtId="0" fontId="32" fillId="0" borderId="22" xfId="6" applyFont="1" applyBorder="1" applyAlignment="1">
      <alignment vertical="center" shrinkToFit="1"/>
    </xf>
    <xf numFmtId="0" fontId="30" fillId="0" borderId="24" xfId="6" applyFont="1" applyBorder="1">
      <alignment vertical="center"/>
    </xf>
    <xf numFmtId="0" fontId="30" fillId="3" borderId="34" xfId="6" applyFont="1" applyFill="1" applyBorder="1">
      <alignment vertical="center"/>
    </xf>
    <xf numFmtId="178" fontId="32" fillId="3" borderId="39" xfId="6" applyNumberFormat="1" applyFont="1" applyFill="1" applyBorder="1">
      <alignment vertical="center"/>
    </xf>
    <xf numFmtId="0" fontId="32" fillId="3" borderId="40" xfId="6" applyFont="1" applyFill="1" applyBorder="1" applyAlignment="1">
      <alignment vertical="center" shrinkToFit="1"/>
    </xf>
    <xf numFmtId="0" fontId="32" fillId="3" borderId="41" xfId="6" applyFont="1" applyFill="1" applyBorder="1" applyAlignment="1">
      <alignment horizontal="center" vertical="center" shrinkToFit="1"/>
    </xf>
    <xf numFmtId="0" fontId="30" fillId="3" borderId="42" xfId="6" applyFont="1" applyFill="1" applyBorder="1">
      <alignment vertical="center"/>
    </xf>
    <xf numFmtId="179" fontId="32" fillId="3" borderId="43" xfId="6" applyNumberFormat="1" applyFont="1" applyFill="1" applyBorder="1">
      <alignment vertical="center"/>
    </xf>
    <xf numFmtId="0" fontId="32" fillId="3" borderId="44" xfId="6" applyFont="1" applyFill="1" applyBorder="1" applyAlignment="1">
      <alignment vertical="center" shrinkToFit="1"/>
    </xf>
    <xf numFmtId="178" fontId="32" fillId="3" borderId="45" xfId="6" applyNumberFormat="1" applyFont="1" applyFill="1" applyBorder="1">
      <alignment vertical="center"/>
    </xf>
    <xf numFmtId="0" fontId="30" fillId="3" borderId="44" xfId="6" applyFont="1" applyFill="1" applyBorder="1" applyAlignment="1">
      <alignment vertical="center" shrinkToFit="1"/>
    </xf>
    <xf numFmtId="177" fontId="30" fillId="3" borderId="0" xfId="6" applyNumberFormat="1" applyFont="1" applyFill="1">
      <alignment vertical="center"/>
    </xf>
    <xf numFmtId="0" fontId="32" fillId="0" borderId="0" xfId="6" applyFont="1" applyAlignment="1">
      <alignment vertical="center" shrinkToFit="1"/>
    </xf>
    <xf numFmtId="0" fontId="30" fillId="3" borderId="46" xfId="6" applyFont="1" applyFill="1" applyBorder="1">
      <alignment vertical="center"/>
    </xf>
    <xf numFmtId="178" fontId="32" fillId="3" borderId="47" xfId="6" applyNumberFormat="1" applyFont="1" applyFill="1" applyBorder="1">
      <alignment vertical="center"/>
    </xf>
    <xf numFmtId="0" fontId="32" fillId="3" borderId="48" xfId="6" applyFont="1" applyFill="1" applyBorder="1" applyAlignment="1">
      <alignment vertical="center" shrinkToFit="1"/>
    </xf>
    <xf numFmtId="0" fontId="32" fillId="3" borderId="49" xfId="6" applyFont="1" applyFill="1" applyBorder="1" applyAlignment="1">
      <alignment horizontal="center" vertical="center" shrinkToFit="1"/>
    </xf>
    <xf numFmtId="0" fontId="30" fillId="3" borderId="50" xfId="6" applyFont="1" applyFill="1" applyBorder="1">
      <alignment vertical="center"/>
    </xf>
    <xf numFmtId="179" fontId="32" fillId="3" borderId="51" xfId="6" applyNumberFormat="1" applyFont="1" applyFill="1" applyBorder="1">
      <alignment vertical="center"/>
    </xf>
    <xf numFmtId="0" fontId="32" fillId="3" borderId="46" xfId="6" applyFont="1" applyFill="1" applyBorder="1" applyAlignment="1">
      <alignment vertical="center" shrinkToFit="1"/>
    </xf>
    <xf numFmtId="178" fontId="32" fillId="3" borderId="52" xfId="6" applyNumberFormat="1" applyFont="1" applyFill="1" applyBorder="1">
      <alignment vertical="center"/>
    </xf>
    <xf numFmtId="0" fontId="30" fillId="3" borderId="46" xfId="6" applyFont="1" applyFill="1" applyBorder="1" applyAlignment="1">
      <alignment vertical="center" shrinkToFit="1"/>
    </xf>
    <xf numFmtId="178" fontId="32" fillId="3" borderId="0" xfId="6" applyNumberFormat="1" applyFont="1" applyFill="1">
      <alignment vertical="center"/>
    </xf>
    <xf numFmtId="0" fontId="32" fillId="3" borderId="0" xfId="6" applyFont="1" applyFill="1" applyAlignment="1">
      <alignment vertical="center" shrinkToFit="1"/>
    </xf>
    <xf numFmtId="0" fontId="36" fillId="0" borderId="0" xfId="6" applyFont="1">
      <alignment vertical="center"/>
    </xf>
    <xf numFmtId="0" fontId="30" fillId="0" borderId="0" xfId="6" applyFont="1" applyAlignment="1">
      <alignment vertical="top"/>
    </xf>
    <xf numFmtId="0" fontId="30" fillId="0" borderId="11" xfId="6" applyFont="1" applyBorder="1" applyAlignment="1">
      <alignment horizontal="center" vertical="center"/>
    </xf>
    <xf numFmtId="0" fontId="30" fillId="0" borderId="53" xfId="6" applyFont="1" applyBorder="1">
      <alignment vertical="center"/>
    </xf>
    <xf numFmtId="0" fontId="30" fillId="0" borderId="54" xfId="6" applyFont="1" applyBorder="1">
      <alignment vertical="center"/>
    </xf>
    <xf numFmtId="0" fontId="30" fillId="0" borderId="53" xfId="6" applyFont="1" applyBorder="1" applyAlignment="1">
      <alignment horizontal="center" vertical="center"/>
    </xf>
    <xf numFmtId="0" fontId="30" fillId="0" borderId="55" xfId="6" applyFont="1" applyBorder="1" applyAlignment="1">
      <alignment horizontal="center" vertical="center"/>
    </xf>
    <xf numFmtId="0" fontId="30" fillId="0" borderId="56" xfId="6" applyFont="1" applyBorder="1" applyAlignment="1">
      <alignment horizontal="center" vertical="center"/>
    </xf>
    <xf numFmtId="0" fontId="30" fillId="0" borderId="57" xfId="6" applyFont="1" applyBorder="1" applyAlignment="1">
      <alignment horizontal="center" vertical="center"/>
    </xf>
    <xf numFmtId="0" fontId="30" fillId="0" borderId="53" xfId="6" applyFont="1" applyBorder="1" applyAlignment="1">
      <alignment horizontal="left" vertical="center" shrinkToFit="1"/>
    </xf>
    <xf numFmtId="0" fontId="30" fillId="0" borderId="58" xfId="6" applyFont="1" applyBorder="1" applyAlignment="1">
      <alignment vertical="center" shrinkToFit="1"/>
    </xf>
    <xf numFmtId="0" fontId="30" fillId="0" borderId="5" xfId="6" applyFont="1" applyBorder="1" applyAlignment="1">
      <alignment horizontal="center" vertical="center"/>
    </xf>
    <xf numFmtId="0" fontId="30" fillId="0" borderId="53" xfId="7" applyNumberFormat="1" applyFont="1" applyBorder="1">
      <alignment vertical="center"/>
    </xf>
    <xf numFmtId="0" fontId="30" fillId="0" borderId="55" xfId="7" applyNumberFormat="1" applyFont="1" applyBorder="1" applyAlignment="1">
      <alignment vertical="center"/>
    </xf>
    <xf numFmtId="0" fontId="30" fillId="0" borderId="59" xfId="7" applyNumberFormat="1" applyFont="1" applyBorder="1" applyAlignment="1">
      <alignment vertical="center"/>
    </xf>
    <xf numFmtId="0" fontId="30" fillId="0" borderId="57" xfId="7" applyNumberFormat="1" applyFont="1" applyBorder="1">
      <alignment vertical="center"/>
    </xf>
    <xf numFmtId="0" fontId="30" fillId="0" borderId="11" xfId="6" applyFont="1" applyBorder="1" applyAlignment="1">
      <alignment horizontal="left" vertical="center" shrinkToFit="1"/>
    </xf>
    <xf numFmtId="0" fontId="30" fillId="0" borderId="54" xfId="6" applyFont="1" applyBorder="1" applyAlignment="1">
      <alignment vertical="center" shrinkToFit="1"/>
    </xf>
    <xf numFmtId="180" fontId="30" fillId="0" borderId="53" xfId="7" applyNumberFormat="1" applyFont="1" applyFill="1" applyBorder="1">
      <alignment vertical="center"/>
    </xf>
    <xf numFmtId="180" fontId="30" fillId="0" borderId="55" xfId="7" applyNumberFormat="1" applyFont="1" applyFill="1" applyBorder="1">
      <alignment vertical="center"/>
    </xf>
    <xf numFmtId="180" fontId="30" fillId="0" borderId="59" xfId="7" applyNumberFormat="1" applyFont="1" applyFill="1" applyBorder="1">
      <alignment vertical="center"/>
    </xf>
    <xf numFmtId="38" fontId="30" fillId="0" borderId="57" xfId="7" applyFont="1" applyFill="1" applyBorder="1">
      <alignment vertical="center"/>
    </xf>
    <xf numFmtId="0" fontId="30" fillId="0" borderId="0" xfId="6" applyFont="1" applyAlignment="1">
      <alignment horizontal="left" vertical="center" shrinkToFit="1"/>
    </xf>
    <xf numFmtId="181" fontId="30" fillId="0" borderId="0" xfId="7" applyNumberFormat="1" applyFont="1" applyFill="1" applyBorder="1">
      <alignment vertical="center"/>
    </xf>
    <xf numFmtId="38" fontId="30" fillId="0" borderId="22" xfId="7" applyFont="1" applyFill="1" applyBorder="1">
      <alignment vertical="center"/>
    </xf>
    <xf numFmtId="38" fontId="30" fillId="0" borderId="0" xfId="7" applyFont="1" applyFill="1" applyBorder="1">
      <alignment vertical="center"/>
    </xf>
    <xf numFmtId="38" fontId="30" fillId="0" borderId="23" xfId="7" applyFont="1" applyFill="1" applyBorder="1">
      <alignment vertical="center"/>
    </xf>
    <xf numFmtId="0" fontId="30" fillId="0" borderId="55" xfId="6" applyFont="1" applyBorder="1" applyAlignment="1">
      <alignment horizontal="left" vertical="center" shrinkToFit="1"/>
    </xf>
    <xf numFmtId="0" fontId="30" fillId="0" borderId="59" xfId="6" applyFont="1" applyBorder="1">
      <alignment vertical="center"/>
    </xf>
    <xf numFmtId="0" fontId="30" fillId="0" borderId="60" xfId="6" applyFont="1" applyBorder="1" applyAlignment="1">
      <alignment horizontal="center" vertical="center"/>
    </xf>
    <xf numFmtId="0" fontId="30" fillId="0" borderId="59" xfId="6" applyFont="1" applyBorder="1" applyAlignment="1">
      <alignment horizontal="center" vertical="center"/>
    </xf>
    <xf numFmtId="0" fontId="30" fillId="0" borderId="61" xfId="6" applyFont="1" applyBorder="1" applyAlignment="1">
      <alignment horizontal="center" vertical="center"/>
    </xf>
    <xf numFmtId="0" fontId="30" fillId="0" borderId="62" xfId="6" applyFont="1" applyBorder="1" applyAlignment="1">
      <alignment horizontal="left" vertical="center" shrinkToFit="1"/>
    </xf>
    <xf numFmtId="0" fontId="30" fillId="0" borderId="63" xfId="6" applyFont="1" applyBorder="1" applyAlignment="1">
      <alignment vertical="center" shrinkToFit="1"/>
    </xf>
    <xf numFmtId="0" fontId="30" fillId="0" borderId="64" xfId="6" applyFont="1" applyBorder="1" applyAlignment="1">
      <alignment horizontal="center" vertical="center"/>
    </xf>
    <xf numFmtId="0" fontId="30" fillId="4" borderId="47" xfId="6" applyFont="1" applyFill="1" applyBorder="1" applyAlignment="1">
      <alignment horizontal="center" vertical="center"/>
    </xf>
    <xf numFmtId="0" fontId="30" fillId="4" borderId="66" xfId="6" applyFont="1" applyFill="1" applyBorder="1" applyAlignment="1">
      <alignment horizontal="left" vertical="center" shrinkToFit="1"/>
    </xf>
    <xf numFmtId="0" fontId="30" fillId="4" borderId="67" xfId="6" applyFont="1" applyFill="1" applyBorder="1">
      <alignment vertical="center"/>
    </xf>
    <xf numFmtId="0" fontId="30" fillId="4" borderId="49" xfId="6" applyFont="1" applyFill="1" applyBorder="1" applyAlignment="1">
      <alignment horizontal="center" vertical="center"/>
    </xf>
    <xf numFmtId="0" fontId="30" fillId="0" borderId="28" xfId="6" applyFont="1" applyBorder="1" applyAlignment="1">
      <alignment horizontal="center" vertical="center"/>
    </xf>
    <xf numFmtId="0" fontId="30" fillId="0" borderId="28" xfId="6" applyFont="1" applyBorder="1" applyAlignment="1">
      <alignment horizontal="left" vertical="center" shrinkToFit="1"/>
    </xf>
    <xf numFmtId="0" fontId="30" fillId="0" borderId="27" xfId="6" applyFont="1" applyBorder="1" applyAlignment="1">
      <alignment vertical="center" shrinkToFit="1"/>
    </xf>
    <xf numFmtId="0" fontId="30" fillId="4" borderId="52" xfId="6" applyFont="1" applyFill="1" applyBorder="1" applyAlignment="1">
      <alignment horizontal="center" vertical="center"/>
    </xf>
    <xf numFmtId="0" fontId="30" fillId="4" borderId="52" xfId="6" applyFont="1" applyFill="1" applyBorder="1" applyAlignment="1">
      <alignment horizontal="left" vertical="center" shrinkToFit="1"/>
    </xf>
    <xf numFmtId="0" fontId="30" fillId="4" borderId="48" xfId="6" applyFont="1" applyFill="1" applyBorder="1">
      <alignment vertical="center"/>
    </xf>
    <xf numFmtId="0" fontId="27" fillId="0" borderId="0" xfId="0" applyFont="1" applyBorder="1"/>
    <xf numFmtId="0" fontId="27" fillId="0" borderId="0" xfId="0" applyFont="1" applyBorder="1" applyAlignment="1">
      <alignment vertical="center"/>
    </xf>
    <xf numFmtId="0" fontId="45" fillId="0" borderId="0" xfId="0" applyFont="1" applyBorder="1" applyAlignment="1">
      <alignment vertical="center"/>
    </xf>
    <xf numFmtId="3" fontId="45" fillId="0" borderId="0" xfId="0" applyNumberFormat="1" applyFont="1" applyBorder="1" applyAlignment="1">
      <alignment vertical="center"/>
    </xf>
    <xf numFmtId="3" fontId="27" fillId="0" borderId="0" xfId="0" applyNumberFormat="1" applyFont="1" applyBorder="1" applyAlignment="1">
      <alignment vertical="center"/>
    </xf>
    <xf numFmtId="0" fontId="27" fillId="0" borderId="14" xfId="0" applyFont="1" applyBorder="1"/>
    <xf numFmtId="0" fontId="16" fillId="0" borderId="0" xfId="5" applyFont="1" applyBorder="1">
      <alignment vertical="center"/>
    </xf>
    <xf numFmtId="183" fontId="42" fillId="0" borderId="0" xfId="5" applyNumberFormat="1" applyFont="1" applyFill="1" applyBorder="1" applyAlignment="1" applyProtection="1">
      <alignment horizontal="center" vertical="center"/>
      <protection hidden="1"/>
    </xf>
    <xf numFmtId="0" fontId="19" fillId="0" borderId="5" xfId="5" applyBorder="1">
      <alignment vertical="center"/>
    </xf>
    <xf numFmtId="0" fontId="43" fillId="0" borderId="22" xfId="5" applyFont="1" applyBorder="1" applyAlignment="1">
      <alignment vertical="center"/>
    </xf>
    <xf numFmtId="0" fontId="43" fillId="0" borderId="75" xfId="5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7" fillId="0" borderId="14" xfId="0" applyFont="1" applyBorder="1" applyAlignment="1">
      <alignment horizontal="left" vertical="center"/>
    </xf>
    <xf numFmtId="0" fontId="0" fillId="0" borderId="14" xfId="0" applyBorder="1"/>
    <xf numFmtId="0" fontId="26" fillId="0" borderId="0" xfId="0" applyFont="1"/>
    <xf numFmtId="0" fontId="26" fillId="0" borderId="0" xfId="0" applyFont="1" applyAlignment="1">
      <alignment horizontal="left" vertical="center"/>
    </xf>
    <xf numFmtId="0" fontId="12" fillId="0" borderId="4" xfId="5" applyFont="1" applyBorder="1" applyAlignment="1"/>
    <xf numFmtId="0" fontId="19" fillId="0" borderId="5" xfId="5" applyFill="1" applyBorder="1">
      <alignment vertical="center"/>
    </xf>
    <xf numFmtId="0" fontId="19" fillId="0" borderId="0" xfId="5" applyFill="1">
      <alignment vertical="center"/>
    </xf>
    <xf numFmtId="0" fontId="13" fillId="0" borderId="0" xfId="5" applyFont="1" applyFill="1" applyBorder="1" applyAlignment="1">
      <alignment vertical="center"/>
    </xf>
    <xf numFmtId="3" fontId="12" fillId="0" borderId="0" xfId="5" applyNumberFormat="1" applyFont="1">
      <alignment vertical="center"/>
    </xf>
    <xf numFmtId="0" fontId="12" fillId="0" borderId="0" xfId="5" applyFont="1">
      <alignment vertical="center"/>
    </xf>
    <xf numFmtId="0" fontId="11" fillId="0" borderId="0" xfId="5" applyFont="1">
      <alignment vertical="center"/>
    </xf>
    <xf numFmtId="0" fontId="27" fillId="3" borderId="20" xfId="0" applyFont="1" applyFill="1" applyBorder="1" applyAlignment="1">
      <alignment horizontal="center"/>
    </xf>
    <xf numFmtId="0" fontId="27" fillId="0" borderId="23" xfId="0" applyFont="1" applyBorder="1" applyAlignment="1">
      <alignment vertical="center"/>
    </xf>
    <xf numFmtId="0" fontId="10" fillId="0" borderId="0" xfId="5" applyFont="1">
      <alignment vertical="center"/>
    </xf>
    <xf numFmtId="179" fontId="30" fillId="0" borderId="69" xfId="7" applyNumberFormat="1" applyFont="1" applyFill="1" applyBorder="1" applyAlignment="1">
      <alignment vertical="center"/>
    </xf>
    <xf numFmtId="179" fontId="32" fillId="4" borderId="47" xfId="6" applyNumberFormat="1" applyFont="1" applyFill="1" applyBorder="1">
      <alignment vertical="center"/>
    </xf>
    <xf numFmtId="179" fontId="30" fillId="0" borderId="65" xfId="6" applyNumberFormat="1" applyFont="1" applyBorder="1">
      <alignment vertical="center"/>
    </xf>
    <xf numFmtId="179" fontId="30" fillId="4" borderId="68" xfId="6" applyNumberFormat="1" applyFont="1" applyFill="1" applyBorder="1">
      <alignment vertical="center"/>
    </xf>
    <xf numFmtId="0" fontId="47" fillId="0" borderId="5" xfId="0" applyFont="1" applyBorder="1" applyAlignment="1">
      <alignment horizontal="center" vertical="center"/>
    </xf>
    <xf numFmtId="0" fontId="27" fillId="0" borderId="22" xfId="0" applyFont="1" applyBorder="1" applyAlignment="1">
      <alignment horizontal="left" vertical="center"/>
    </xf>
    <xf numFmtId="0" fontId="27" fillId="0" borderId="71" xfId="0" applyFont="1" applyBorder="1" applyAlignment="1">
      <alignment horizontal="left" vertical="center"/>
    </xf>
    <xf numFmtId="0" fontId="27" fillId="0" borderId="0" xfId="0" applyFont="1" applyBorder="1" applyAlignment="1">
      <alignment horizontal="center"/>
    </xf>
    <xf numFmtId="0" fontId="19" fillId="0" borderId="8" xfId="5" applyBorder="1" applyAlignment="1">
      <alignment horizontal="right" vertical="center"/>
    </xf>
    <xf numFmtId="0" fontId="9" fillId="0" borderId="0" xfId="5" applyFont="1">
      <alignment vertical="center"/>
    </xf>
    <xf numFmtId="0" fontId="19" fillId="0" borderId="22" xfId="5" applyBorder="1">
      <alignment vertical="center"/>
    </xf>
    <xf numFmtId="0" fontId="43" fillId="0" borderId="5" xfId="5" applyFont="1" applyBorder="1" applyAlignment="1">
      <alignment vertical="center"/>
    </xf>
    <xf numFmtId="0" fontId="22" fillId="0" borderId="19" xfId="5" applyFont="1" applyBorder="1" applyAlignment="1">
      <alignment vertical="center"/>
    </xf>
    <xf numFmtId="0" fontId="22" fillId="0" borderId="0" xfId="5" applyFont="1" applyBorder="1" applyAlignment="1">
      <alignment vertical="center"/>
    </xf>
    <xf numFmtId="0" fontId="19" fillId="0" borderId="0" xfId="5" applyAlignment="1">
      <alignment horizontal="left" vertical="center"/>
    </xf>
    <xf numFmtId="0" fontId="39" fillId="0" borderId="0" xfId="5" applyFont="1" applyBorder="1" applyAlignment="1"/>
    <xf numFmtId="0" fontId="41" fillId="0" borderId="0" xfId="5" applyFont="1" applyBorder="1" applyAlignment="1"/>
    <xf numFmtId="0" fontId="19" fillId="0" borderId="23" xfId="5" applyBorder="1" applyAlignment="1">
      <alignment vertical="center"/>
    </xf>
    <xf numFmtId="0" fontId="19" fillId="0" borderId="0" xfId="5" applyBorder="1" applyAlignment="1">
      <alignment vertical="center"/>
    </xf>
    <xf numFmtId="0" fontId="19" fillId="0" borderId="81" xfId="5" applyBorder="1">
      <alignment vertical="center"/>
    </xf>
    <xf numFmtId="0" fontId="9" fillId="0" borderId="23" xfId="5" applyFont="1" applyBorder="1" applyAlignment="1">
      <alignment wrapText="1"/>
    </xf>
    <xf numFmtId="0" fontId="19" fillId="0" borderId="0" xfId="5" applyFill="1" applyBorder="1" applyAlignment="1">
      <alignment vertical="center"/>
    </xf>
    <xf numFmtId="0" fontId="9" fillId="0" borderId="0" xfId="5" applyFont="1" applyFill="1" applyBorder="1" applyAlignment="1">
      <alignment vertical="center"/>
    </xf>
    <xf numFmtId="0" fontId="9" fillId="0" borderId="8" xfId="5" applyFont="1" applyBorder="1">
      <alignment vertical="center"/>
    </xf>
    <xf numFmtId="0" fontId="25" fillId="0" borderId="22" xfId="0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27" fillId="0" borderId="5" xfId="0" applyFont="1" applyBorder="1" applyAlignment="1">
      <alignment vertical="center"/>
    </xf>
    <xf numFmtId="0" fontId="27" fillId="0" borderId="5" xfId="0" applyFont="1" applyBorder="1" applyAlignment="1"/>
    <xf numFmtId="0" fontId="27" fillId="0" borderId="2" xfId="0" applyFont="1" applyBorder="1" applyAlignment="1"/>
    <xf numFmtId="0" fontId="27" fillId="0" borderId="3" xfId="0" applyFont="1" applyBorder="1" applyAlignment="1"/>
    <xf numFmtId="0" fontId="27" fillId="0" borderId="6" xfId="0" applyFont="1" applyBorder="1" applyAlignment="1"/>
    <xf numFmtId="0" fontId="27" fillId="0" borderId="0" xfId="0" applyFont="1" applyBorder="1" applyAlignment="1">
      <alignment horizontal="center" vertical="center"/>
    </xf>
    <xf numFmtId="184" fontId="27" fillId="0" borderId="0" xfId="0" applyNumberFormat="1" applyFont="1" applyBorder="1" applyAlignment="1">
      <alignment horizontal="center" vertical="center"/>
    </xf>
    <xf numFmtId="2" fontId="46" fillId="0" borderId="0" xfId="0" applyNumberFormat="1" applyFont="1" applyFill="1" applyBorder="1" applyAlignment="1">
      <alignment horizontal="center" vertical="center"/>
    </xf>
    <xf numFmtId="0" fontId="51" fillId="0" borderId="8" xfId="5" applyFont="1" applyBorder="1" applyAlignment="1">
      <alignment horizontal="left" vertical="center"/>
    </xf>
    <xf numFmtId="38" fontId="27" fillId="0" borderId="5" xfId="8" applyFont="1" applyBorder="1" applyAlignment="1"/>
    <xf numFmtId="38" fontId="27" fillId="0" borderId="6" xfId="8" applyFont="1" applyBorder="1" applyAlignment="1"/>
    <xf numFmtId="0" fontId="27" fillId="3" borderId="79" xfId="0" applyFont="1" applyFill="1" applyBorder="1" applyAlignment="1">
      <alignment horizontal="center"/>
    </xf>
    <xf numFmtId="0" fontId="27" fillId="0" borderId="2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0" fontId="27" fillId="0" borderId="6" xfId="0" applyFont="1" applyBorder="1" applyAlignment="1">
      <alignment vertical="center"/>
    </xf>
    <xf numFmtId="0" fontId="25" fillId="0" borderId="2" xfId="0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25" fillId="0" borderId="75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7" fillId="0" borderId="74" xfId="0" applyFont="1" applyBorder="1" applyAlignment="1">
      <alignment horizontal="left" vertical="center"/>
    </xf>
    <xf numFmtId="0" fontId="8" fillId="0" borderId="5" xfId="5" applyFont="1" applyBorder="1">
      <alignment vertical="center"/>
    </xf>
    <xf numFmtId="3" fontId="8" fillId="0" borderId="5" xfId="5" applyNumberFormat="1" applyFont="1" applyFill="1" applyBorder="1" applyAlignment="1" applyProtection="1">
      <alignment vertical="center"/>
      <protection hidden="1"/>
    </xf>
    <xf numFmtId="0" fontId="7" fillId="0" borderId="5" xfId="5" applyFont="1" applyBorder="1">
      <alignment vertical="center"/>
    </xf>
    <xf numFmtId="0" fontId="6" fillId="0" borderId="0" xfId="5" applyFont="1">
      <alignment vertical="center"/>
    </xf>
    <xf numFmtId="0" fontId="19" fillId="0" borderId="9" xfId="5" applyFill="1" applyBorder="1">
      <alignment vertical="center"/>
    </xf>
    <xf numFmtId="3" fontId="19" fillId="0" borderId="8" xfId="5" applyNumberFormat="1" applyFill="1" applyBorder="1" applyAlignment="1" applyProtection="1">
      <alignment vertical="center"/>
      <protection hidden="1"/>
    </xf>
    <xf numFmtId="12" fontId="5" fillId="0" borderId="12" xfId="5" applyNumberFormat="1" applyFont="1" applyBorder="1" applyAlignment="1">
      <alignment horizontal="left" vertical="center"/>
    </xf>
    <xf numFmtId="0" fontId="5" fillId="0" borderId="0" xfId="5" applyFont="1" applyAlignment="1"/>
    <xf numFmtId="0" fontId="5" fillId="0" borderId="5" xfId="5" applyFont="1" applyBorder="1">
      <alignment vertical="center"/>
    </xf>
    <xf numFmtId="0" fontId="15" fillId="0" borderId="0" xfId="5" applyFont="1" applyBorder="1" applyAlignment="1"/>
    <xf numFmtId="0" fontId="19" fillId="0" borderId="19" xfId="5" applyFill="1" applyBorder="1" applyAlignment="1">
      <alignment vertical="center"/>
    </xf>
    <xf numFmtId="0" fontId="19" fillId="0" borderId="19" xfId="5" applyFill="1" applyBorder="1" applyAlignment="1">
      <alignment horizontal="center" vertical="center"/>
    </xf>
    <xf numFmtId="0" fontId="19" fillId="0" borderId="19" xfId="5" applyFill="1" applyBorder="1">
      <alignment vertical="center"/>
    </xf>
    <xf numFmtId="0" fontId="17" fillId="0" borderId="1" xfId="5" applyFont="1" applyBorder="1">
      <alignment vertical="center"/>
    </xf>
    <xf numFmtId="0" fontId="4" fillId="0" borderId="0" xfId="5" applyFont="1">
      <alignment vertical="center"/>
    </xf>
    <xf numFmtId="0" fontId="3" fillId="0" borderId="0" xfId="5" applyFont="1">
      <alignment vertical="center"/>
    </xf>
    <xf numFmtId="0" fontId="8" fillId="0" borderId="1" xfId="5" applyFont="1" applyBorder="1" applyAlignment="1">
      <alignment horizontal="left" vertical="center"/>
    </xf>
    <xf numFmtId="0" fontId="8" fillId="0" borderId="2" xfId="5" applyFont="1" applyBorder="1" applyAlignment="1">
      <alignment horizontal="left" vertical="center"/>
    </xf>
    <xf numFmtId="0" fontId="8" fillId="0" borderId="79" xfId="5" applyFont="1" applyBorder="1" applyAlignment="1">
      <alignment horizontal="left" vertical="center"/>
    </xf>
    <xf numFmtId="0" fontId="22" fillId="0" borderId="13" xfId="5" applyFont="1" applyBorder="1" applyAlignment="1">
      <alignment horizontal="center" vertical="center"/>
    </xf>
    <xf numFmtId="0" fontId="22" fillId="0" borderId="14" xfId="5" applyFont="1" applyBorder="1" applyAlignment="1">
      <alignment horizontal="center" vertical="center"/>
    </xf>
    <xf numFmtId="0" fontId="22" fillId="0" borderId="15" xfId="5" applyFont="1" applyBorder="1" applyAlignment="1">
      <alignment horizontal="center" vertical="center"/>
    </xf>
    <xf numFmtId="0" fontId="22" fillId="0" borderId="16" xfId="5" applyFont="1" applyBorder="1" applyAlignment="1">
      <alignment horizontal="center" vertical="center"/>
    </xf>
    <xf numFmtId="0" fontId="22" fillId="0" borderId="17" xfId="5" applyFont="1" applyBorder="1" applyAlignment="1">
      <alignment horizontal="center" vertical="center"/>
    </xf>
    <xf numFmtId="0" fontId="22" fillId="0" borderId="18" xfId="5" applyFont="1" applyBorder="1" applyAlignment="1">
      <alignment horizontal="center" vertical="center"/>
    </xf>
    <xf numFmtId="3" fontId="19" fillId="2" borderId="5" xfId="5" applyNumberFormat="1" applyFill="1" applyBorder="1" applyAlignment="1">
      <alignment horizontal="center" vertical="center"/>
    </xf>
    <xf numFmtId="0" fontId="19" fillId="2" borderId="11" xfId="5" applyFill="1" applyBorder="1" applyAlignment="1">
      <alignment horizontal="center" vertical="center"/>
    </xf>
    <xf numFmtId="0" fontId="19" fillId="2" borderId="5" xfId="5" applyFill="1" applyBorder="1" applyAlignment="1">
      <alignment horizontal="center" vertical="center"/>
    </xf>
    <xf numFmtId="0" fontId="19" fillId="2" borderId="20" xfId="5" applyFill="1" applyBorder="1" applyAlignment="1">
      <alignment horizontal="center" vertical="center"/>
    </xf>
    <xf numFmtId="0" fontId="19" fillId="5" borderId="11" xfId="5" applyNumberFormat="1" applyFill="1" applyBorder="1" applyAlignment="1" applyProtection="1">
      <alignment horizontal="center" vertical="center"/>
      <protection hidden="1"/>
    </xf>
    <xf numFmtId="0" fontId="19" fillId="5" borderId="20" xfId="5" applyNumberFormat="1" applyFill="1" applyBorder="1" applyAlignment="1" applyProtection="1">
      <alignment horizontal="center" vertical="center"/>
      <protection hidden="1"/>
    </xf>
    <xf numFmtId="0" fontId="9" fillId="2" borderId="10" xfId="5" applyFont="1" applyFill="1" applyBorder="1" applyAlignment="1">
      <alignment horizontal="center" vertical="center"/>
    </xf>
    <xf numFmtId="0" fontId="9" fillId="2" borderId="2" xfId="5" applyFont="1" applyFill="1" applyBorder="1" applyAlignment="1">
      <alignment horizontal="center" vertical="center"/>
    </xf>
    <xf numFmtId="0" fontId="9" fillId="2" borderId="3" xfId="5" applyFont="1" applyFill="1" applyBorder="1" applyAlignment="1">
      <alignment horizontal="center" vertical="center"/>
    </xf>
    <xf numFmtId="0" fontId="5" fillId="2" borderId="11" xfId="5" applyFont="1" applyFill="1" applyBorder="1" applyAlignment="1">
      <alignment horizontal="center" vertical="center"/>
    </xf>
    <xf numFmtId="0" fontId="9" fillId="2" borderId="5" xfId="5" applyFont="1" applyFill="1" applyBorder="1" applyAlignment="1">
      <alignment horizontal="center" vertical="center"/>
    </xf>
    <xf numFmtId="0" fontId="9" fillId="2" borderId="6" xfId="5" applyFont="1" applyFill="1" applyBorder="1" applyAlignment="1">
      <alignment horizontal="center" vertical="center"/>
    </xf>
    <xf numFmtId="38" fontId="19" fillId="2" borderId="11" xfId="8" applyFont="1" applyFill="1" applyBorder="1" applyAlignment="1">
      <alignment horizontal="center" vertical="center"/>
    </xf>
    <xf numFmtId="38" fontId="19" fillId="2" borderId="5" xfId="8" applyFont="1" applyFill="1" applyBorder="1" applyAlignment="1">
      <alignment horizontal="center" vertical="center"/>
    </xf>
    <xf numFmtId="38" fontId="19" fillId="2" borderId="20" xfId="8" applyFont="1" applyFill="1" applyBorder="1" applyAlignment="1">
      <alignment horizontal="center" vertical="center"/>
    </xf>
    <xf numFmtId="0" fontId="5" fillId="0" borderId="4" xfId="5" applyFont="1" applyBorder="1" applyAlignment="1">
      <alignment horizontal="left" vertical="center"/>
    </xf>
    <xf numFmtId="0" fontId="14" fillId="0" borderId="5" xfId="5" applyFont="1" applyBorder="1" applyAlignment="1">
      <alignment horizontal="left" vertical="center"/>
    </xf>
    <xf numFmtId="0" fontId="14" fillId="0" borderId="20" xfId="5" applyFont="1" applyBorder="1" applyAlignment="1">
      <alignment horizontal="left" vertical="center"/>
    </xf>
    <xf numFmtId="0" fontId="19" fillId="2" borderId="5" xfId="5" applyFill="1" applyBorder="1" applyAlignment="1" applyProtection="1">
      <alignment horizontal="center" vertical="center"/>
    </xf>
    <xf numFmtId="0" fontId="2" fillId="0" borderId="7" xfId="5" applyFont="1" applyBorder="1" applyAlignment="1">
      <alignment horizontal="left" vertical="center"/>
    </xf>
    <xf numFmtId="0" fontId="19" fillId="0" borderId="8" xfId="5" applyBorder="1" applyAlignment="1">
      <alignment horizontal="left" vertical="center"/>
    </xf>
    <xf numFmtId="0" fontId="2" fillId="0" borderId="7" xfId="5" applyFont="1" applyBorder="1" applyAlignment="1">
      <alignment horizontal="left"/>
    </xf>
    <xf numFmtId="0" fontId="9" fillId="0" borderId="8" xfId="5" applyFont="1" applyBorder="1" applyAlignment="1">
      <alignment horizontal="left"/>
    </xf>
    <xf numFmtId="0" fontId="9" fillId="0" borderId="72" xfId="5" applyFont="1" applyBorder="1" applyAlignment="1">
      <alignment horizontal="left"/>
    </xf>
    <xf numFmtId="0" fontId="5" fillId="2" borderId="10" xfId="5" applyFont="1" applyFill="1" applyBorder="1" applyAlignment="1">
      <alignment horizontal="center" vertical="center"/>
    </xf>
    <xf numFmtId="2" fontId="19" fillId="2" borderId="11" xfId="5" applyNumberFormat="1" applyFill="1" applyBorder="1" applyAlignment="1">
      <alignment horizontal="center" vertical="center"/>
    </xf>
    <xf numFmtId="2" fontId="19" fillId="2" borderId="5" xfId="5" applyNumberFormat="1" applyFill="1" applyBorder="1" applyAlignment="1">
      <alignment horizontal="center" vertical="center"/>
    </xf>
    <xf numFmtId="2" fontId="19" fillId="2" borderId="20" xfId="5" applyNumberFormat="1" applyFill="1" applyBorder="1" applyAlignment="1">
      <alignment horizontal="center" vertical="center"/>
    </xf>
    <xf numFmtId="3" fontId="19" fillId="2" borderId="11" xfId="5" applyNumberFormat="1" applyFill="1" applyBorder="1" applyAlignment="1">
      <alignment horizontal="center" vertical="center"/>
    </xf>
    <xf numFmtId="3" fontId="19" fillId="2" borderId="20" xfId="5" applyNumberFormat="1" applyFill="1" applyBorder="1" applyAlignment="1">
      <alignment horizontal="center" vertical="center"/>
    </xf>
    <xf numFmtId="0" fontId="19" fillId="2" borderId="80" xfId="5" applyFill="1" applyBorder="1" applyAlignment="1">
      <alignment horizontal="center" vertical="center"/>
    </xf>
    <xf numFmtId="0" fontId="19" fillId="2" borderId="23" xfId="5" applyFill="1" applyBorder="1" applyAlignment="1">
      <alignment horizontal="center" vertical="center"/>
    </xf>
    <xf numFmtId="0" fontId="5" fillId="0" borderId="19" xfId="5" applyFont="1" applyBorder="1" applyAlignment="1">
      <alignment horizontal="left" vertical="center" wrapText="1"/>
    </xf>
    <xf numFmtId="0" fontId="9" fillId="0" borderId="0" xfId="5" applyFont="1" applyBorder="1" applyAlignment="1">
      <alignment horizontal="left" vertical="center" wrapText="1"/>
    </xf>
    <xf numFmtId="0" fontId="9" fillId="0" borderId="24" xfId="5" applyFont="1" applyBorder="1" applyAlignment="1">
      <alignment horizontal="left" vertical="center" wrapText="1"/>
    </xf>
    <xf numFmtId="0" fontId="9" fillId="0" borderId="73" xfId="5" applyFont="1" applyBorder="1" applyAlignment="1">
      <alignment horizontal="left" vertical="center" wrapText="1"/>
    </xf>
    <xf numFmtId="0" fontId="9" fillId="0" borderId="23" xfId="5" applyFont="1" applyBorder="1" applyAlignment="1">
      <alignment horizontal="left" vertical="center" wrapText="1"/>
    </xf>
    <xf numFmtId="0" fontId="9" fillId="0" borderId="78" xfId="5" applyFont="1" applyBorder="1" applyAlignment="1">
      <alignment horizontal="left" vertical="center" wrapText="1"/>
    </xf>
    <xf numFmtId="0" fontId="9" fillId="0" borderId="74" xfId="5" applyFont="1" applyBorder="1" applyAlignment="1">
      <alignment horizontal="left" vertical="center" wrapText="1"/>
    </xf>
    <xf numFmtId="0" fontId="9" fillId="0" borderId="22" xfId="5" applyFont="1" applyBorder="1" applyAlignment="1">
      <alignment horizontal="left" vertical="center" wrapText="1"/>
    </xf>
    <xf numFmtId="0" fontId="9" fillId="0" borderId="71" xfId="5" applyFont="1" applyBorder="1" applyAlignment="1">
      <alignment horizontal="left" vertical="center" wrapText="1"/>
    </xf>
    <xf numFmtId="0" fontId="9" fillId="0" borderId="4" xfId="5" applyFont="1" applyBorder="1" applyAlignment="1">
      <alignment horizontal="left"/>
    </xf>
    <xf numFmtId="0" fontId="9" fillId="0" borderId="5" xfId="5" applyFont="1" applyBorder="1" applyAlignment="1">
      <alignment horizontal="left"/>
    </xf>
    <xf numFmtId="0" fontId="9" fillId="0" borderId="20" xfId="5" applyFont="1" applyBorder="1" applyAlignment="1">
      <alignment horizontal="left"/>
    </xf>
    <xf numFmtId="3" fontId="17" fillId="5" borderId="8" xfId="5" applyNumberFormat="1" applyFont="1" applyFill="1" applyBorder="1" applyAlignment="1" applyProtection="1">
      <alignment horizontal="center" vertical="center"/>
      <protection hidden="1"/>
    </xf>
    <xf numFmtId="0" fontId="19" fillId="0" borderId="2" xfId="5" applyBorder="1" applyAlignment="1">
      <alignment horizontal="center" vertical="center"/>
    </xf>
    <xf numFmtId="0" fontId="19" fillId="0" borderId="5" xfId="5" applyBorder="1" applyAlignment="1">
      <alignment horizontal="center" vertical="center"/>
    </xf>
    <xf numFmtId="0" fontId="9" fillId="0" borderId="4" xfId="5" applyFont="1" applyBorder="1" applyAlignment="1">
      <alignment horizontal="left" vertical="center"/>
    </xf>
    <xf numFmtId="0" fontId="19" fillId="0" borderId="5" xfId="5" applyBorder="1" applyAlignment="1">
      <alignment horizontal="left" vertical="center"/>
    </xf>
    <xf numFmtId="0" fontId="8" fillId="0" borderId="5" xfId="5" applyFont="1" applyBorder="1" applyAlignment="1">
      <alignment horizontal="left" vertical="center"/>
    </xf>
    <xf numFmtId="0" fontId="8" fillId="0" borderId="20" xfId="5" applyFont="1" applyBorder="1" applyAlignment="1">
      <alignment horizontal="left" vertical="center"/>
    </xf>
    <xf numFmtId="0" fontId="19" fillId="2" borderId="2" xfId="5" applyFill="1" applyBorder="1" applyAlignment="1">
      <alignment horizontal="center" vertical="center"/>
    </xf>
    <xf numFmtId="0" fontId="19" fillId="0" borderId="1" xfId="5" applyBorder="1" applyAlignment="1">
      <alignment horizontal="left" vertical="center"/>
    </xf>
    <xf numFmtId="0" fontId="19" fillId="0" borderId="2" xfId="5" applyBorder="1" applyAlignment="1">
      <alignment horizontal="left" vertical="center"/>
    </xf>
    <xf numFmtId="0" fontId="19" fillId="0" borderId="79" xfId="5" applyBorder="1" applyAlignment="1">
      <alignment horizontal="left" vertical="center"/>
    </xf>
    <xf numFmtId="0" fontId="19" fillId="0" borderId="4" xfId="5" applyBorder="1" applyAlignment="1">
      <alignment horizontal="left" vertical="center"/>
    </xf>
    <xf numFmtId="0" fontId="19" fillId="0" borderId="20" xfId="5" applyBorder="1" applyAlignment="1">
      <alignment horizontal="left" vertical="center"/>
    </xf>
    <xf numFmtId="0" fontId="8" fillId="0" borderId="4" xfId="5" applyFont="1" applyBorder="1" applyAlignment="1">
      <alignment horizontal="left" vertical="center"/>
    </xf>
    <xf numFmtId="0" fontId="8" fillId="0" borderId="8" xfId="5" applyFont="1" applyBorder="1" applyAlignment="1">
      <alignment horizontal="left" vertical="center"/>
    </xf>
    <xf numFmtId="0" fontId="8" fillId="0" borderId="72" xfId="5" applyFont="1" applyBorder="1" applyAlignment="1">
      <alignment horizontal="left" vertical="center"/>
    </xf>
    <xf numFmtId="38" fontId="19" fillId="5" borderId="12" xfId="8" applyFont="1" applyFill="1" applyBorder="1" applyAlignment="1" applyProtection="1">
      <alignment horizontal="center" vertical="center"/>
      <protection hidden="1"/>
    </xf>
    <xf numFmtId="38" fontId="19" fillId="5" borderId="8" xfId="8" applyFont="1" applyFill="1" applyBorder="1" applyAlignment="1" applyProtection="1">
      <alignment horizontal="center" vertical="center"/>
      <protection hidden="1"/>
    </xf>
    <xf numFmtId="3" fontId="19" fillId="2" borderId="11" xfId="5" applyNumberFormat="1" applyFill="1" applyBorder="1" applyAlignment="1" applyProtection="1">
      <alignment horizontal="center" vertical="center"/>
      <protection hidden="1"/>
    </xf>
    <xf numFmtId="3" fontId="19" fillId="2" borderId="5" xfId="5" applyNumberFormat="1" applyFill="1" applyBorder="1" applyAlignment="1" applyProtection="1">
      <alignment horizontal="center" vertical="center"/>
      <protection hidden="1"/>
    </xf>
    <xf numFmtId="3" fontId="19" fillId="2" borderId="20" xfId="5" applyNumberFormat="1" applyFill="1" applyBorder="1" applyAlignment="1" applyProtection="1">
      <alignment horizontal="center" vertical="center"/>
      <protection hidden="1"/>
    </xf>
    <xf numFmtId="179" fontId="19" fillId="2" borderId="2" xfId="5" applyNumberFormat="1" applyFill="1" applyBorder="1" applyAlignment="1">
      <alignment horizontal="center" vertical="center"/>
    </xf>
    <xf numFmtId="179" fontId="19" fillId="2" borderId="3" xfId="5" applyNumberFormat="1" applyFill="1" applyBorder="1" applyAlignment="1">
      <alignment horizontal="center" vertical="center"/>
    </xf>
    <xf numFmtId="0" fontId="11" fillId="2" borderId="5" xfId="5" applyFont="1" applyFill="1" applyBorder="1" applyAlignment="1">
      <alignment horizontal="center" vertical="center"/>
    </xf>
    <xf numFmtId="0" fontId="9" fillId="2" borderId="5" xfId="5" applyFont="1" applyFill="1" applyBorder="1" applyAlignment="1">
      <alignment horizontal="center" vertical="center" shrinkToFit="1"/>
    </xf>
    <xf numFmtId="0" fontId="19" fillId="2" borderId="5" xfId="5" applyFill="1" applyBorder="1" applyAlignment="1">
      <alignment horizontal="center" vertical="center" shrinkToFit="1"/>
    </xf>
    <xf numFmtId="179" fontId="19" fillId="2" borderId="5" xfId="5" applyNumberFormat="1" applyFill="1" applyBorder="1" applyAlignment="1">
      <alignment horizontal="center" vertical="center"/>
    </xf>
    <xf numFmtId="179" fontId="19" fillId="2" borderId="6" xfId="5" applyNumberFormat="1" applyFill="1" applyBorder="1" applyAlignment="1">
      <alignment horizontal="center" vertical="center"/>
    </xf>
    <xf numFmtId="0" fontId="9" fillId="2" borderId="2" xfId="5" applyFont="1" applyFill="1" applyBorder="1" applyAlignment="1">
      <alignment horizontal="center" vertical="center" shrinkToFit="1"/>
    </xf>
    <xf numFmtId="0" fontId="19" fillId="2" borderId="2" xfId="5" applyFill="1" applyBorder="1" applyAlignment="1">
      <alignment horizontal="center" vertical="center" shrinkToFit="1"/>
    </xf>
    <xf numFmtId="0" fontId="9" fillId="0" borderId="1" xfId="5" applyFont="1" applyBorder="1" applyAlignment="1">
      <alignment horizontal="left" vertical="center"/>
    </xf>
    <xf numFmtId="38" fontId="9" fillId="2" borderId="70" xfId="8" applyFont="1" applyFill="1" applyBorder="1" applyAlignment="1">
      <alignment horizontal="center" wrapText="1"/>
    </xf>
    <xf numFmtId="38" fontId="9" fillId="2" borderId="22" xfId="8" applyFont="1" applyFill="1" applyBorder="1" applyAlignment="1">
      <alignment horizontal="center" wrapText="1"/>
    </xf>
    <xf numFmtId="3" fontId="19" fillId="5" borderId="12" xfId="5" applyNumberFormat="1" applyFill="1" applyBorder="1" applyAlignment="1">
      <alignment horizontal="center" vertical="center"/>
    </xf>
    <xf numFmtId="3" fontId="19" fillId="5" borderId="8" xfId="5" applyNumberFormat="1" applyFill="1" applyBorder="1" applyAlignment="1">
      <alignment horizontal="center" vertical="center"/>
    </xf>
    <xf numFmtId="0" fontId="8" fillId="2" borderId="11" xfId="5" applyFont="1" applyFill="1" applyBorder="1" applyAlignment="1">
      <alignment horizontal="center" vertical="center"/>
    </xf>
    <xf numFmtId="0" fontId="19" fillId="2" borderId="6" xfId="5" applyFill="1" applyBorder="1" applyAlignment="1">
      <alignment horizontal="center" vertical="center"/>
    </xf>
    <xf numFmtId="0" fontId="6" fillId="0" borderId="1" xfId="5" applyFont="1" applyBorder="1" applyAlignment="1">
      <alignment horizontal="left" vertical="center"/>
    </xf>
    <xf numFmtId="0" fontId="52" fillId="0" borderId="4" xfId="5" applyFont="1" applyBorder="1" applyAlignment="1">
      <alignment horizontal="left" vertical="center"/>
    </xf>
    <xf numFmtId="0" fontId="53" fillId="0" borderId="5" xfId="5" applyFont="1" applyBorder="1" applyAlignment="1">
      <alignment horizontal="left" vertical="center"/>
    </xf>
    <xf numFmtId="0" fontId="53" fillId="0" borderId="20" xfId="5" applyFont="1" applyBorder="1" applyAlignment="1">
      <alignment horizontal="left" vertical="center"/>
    </xf>
    <xf numFmtId="0" fontId="14" fillId="0" borderId="4" xfId="5" applyFont="1" applyBorder="1" applyAlignment="1">
      <alignment horizontal="left" vertical="center"/>
    </xf>
    <xf numFmtId="0" fontId="8" fillId="2" borderId="2" xfId="5" applyFont="1" applyFill="1" applyBorder="1" applyAlignment="1">
      <alignment horizontal="center" vertical="center"/>
    </xf>
    <xf numFmtId="0" fontId="8" fillId="2" borderId="3" xfId="5" applyFont="1" applyFill="1" applyBorder="1" applyAlignment="1">
      <alignment horizontal="center" vertical="center"/>
    </xf>
    <xf numFmtId="38" fontId="11" fillId="2" borderId="11" xfId="8" applyFont="1" applyFill="1" applyBorder="1" applyAlignment="1">
      <alignment horizontal="center" vertical="center"/>
    </xf>
    <xf numFmtId="38" fontId="11" fillId="2" borderId="5" xfId="8" applyFont="1" applyFill="1" applyBorder="1" applyAlignment="1">
      <alignment horizontal="center" vertical="center"/>
    </xf>
    <xf numFmtId="0" fontId="19" fillId="0" borderId="11" xfId="5" applyBorder="1" applyAlignment="1">
      <alignment horizontal="center" vertical="center"/>
    </xf>
    <xf numFmtId="0" fontId="19" fillId="0" borderId="20" xfId="5" applyBorder="1" applyAlignment="1">
      <alignment horizontal="center" vertical="center"/>
    </xf>
    <xf numFmtId="0" fontId="12" fillId="0" borderId="4" xfId="5" applyFont="1" applyBorder="1" applyAlignment="1">
      <alignment horizontal="left"/>
    </xf>
    <xf numFmtId="0" fontId="12" fillId="0" borderId="5" xfId="5" applyFont="1" applyBorder="1" applyAlignment="1">
      <alignment horizontal="left"/>
    </xf>
    <xf numFmtId="0" fontId="19" fillId="0" borderId="6" xfId="5" applyBorder="1" applyAlignment="1">
      <alignment horizontal="left" vertical="center"/>
    </xf>
    <xf numFmtId="0" fontId="8" fillId="0" borderId="7" xfId="5" applyFont="1" applyBorder="1" applyAlignment="1">
      <alignment horizontal="left" vertical="center"/>
    </xf>
    <xf numFmtId="3" fontId="19" fillId="5" borderId="12" xfId="5" applyNumberFormat="1" applyFill="1" applyBorder="1" applyAlignment="1" applyProtection="1">
      <alignment horizontal="center" vertical="center"/>
      <protection hidden="1"/>
    </xf>
    <xf numFmtId="3" fontId="19" fillId="5" borderId="8" xfId="5" applyNumberFormat="1" applyFill="1" applyBorder="1" applyAlignment="1" applyProtection="1">
      <alignment horizontal="center" vertical="center"/>
      <protection hidden="1"/>
    </xf>
    <xf numFmtId="0" fontId="11" fillId="2" borderId="11" xfId="5" applyFont="1" applyFill="1" applyBorder="1" applyAlignment="1">
      <alignment horizontal="center" vertical="center"/>
    </xf>
    <xf numFmtId="0" fontId="11" fillId="2" borderId="6" xfId="5" applyFont="1" applyFill="1" applyBorder="1" applyAlignment="1">
      <alignment horizontal="center" vertical="center"/>
    </xf>
    <xf numFmtId="0" fontId="27" fillId="0" borderId="4" xfId="0" applyFont="1" applyBorder="1" applyAlignment="1">
      <alignment horizontal="left" vertical="center"/>
    </xf>
    <xf numFmtId="0" fontId="27" fillId="0" borderId="5" xfId="0" applyFont="1" applyBorder="1" applyAlignment="1">
      <alignment horizontal="left" vertical="center"/>
    </xf>
    <xf numFmtId="0" fontId="27" fillId="0" borderId="20" xfId="0" applyFont="1" applyBorder="1" applyAlignment="1">
      <alignment horizontal="left" vertical="center"/>
    </xf>
    <xf numFmtId="0" fontId="27" fillId="0" borderId="4" xfId="0" applyFont="1" applyBorder="1" applyAlignment="1">
      <alignment horizontal="left"/>
    </xf>
    <xf numFmtId="0" fontId="27" fillId="0" borderId="5" xfId="0" applyFont="1" applyBorder="1" applyAlignment="1">
      <alignment horizontal="left"/>
    </xf>
    <xf numFmtId="0" fontId="27" fillId="0" borderId="20" xfId="0" applyFont="1" applyBorder="1" applyAlignment="1">
      <alignment horizontal="left"/>
    </xf>
    <xf numFmtId="0" fontId="27" fillId="0" borderId="20" xfId="0" applyFont="1" applyBorder="1" applyAlignment="1">
      <alignment horizontal="center"/>
    </xf>
    <xf numFmtId="0" fontId="27" fillId="0" borderId="84" xfId="0" applyFont="1" applyBorder="1" applyAlignment="1">
      <alignment horizontal="center"/>
    </xf>
    <xf numFmtId="0" fontId="27" fillId="0" borderId="72" xfId="0" applyFont="1" applyBorder="1" applyAlignment="1">
      <alignment horizontal="center"/>
    </xf>
    <xf numFmtId="0" fontId="27" fillId="0" borderId="85" xfId="0" applyFont="1" applyBorder="1" applyAlignment="1">
      <alignment horizontal="center"/>
    </xf>
    <xf numFmtId="3" fontId="27" fillId="0" borderId="21" xfId="0" applyNumberFormat="1" applyFont="1" applyBorder="1" applyAlignment="1">
      <alignment horizontal="center"/>
    </xf>
    <xf numFmtId="3" fontId="27" fillId="0" borderId="11" xfId="0" applyNumberFormat="1" applyFont="1" applyBorder="1" applyAlignment="1">
      <alignment horizontal="center"/>
    </xf>
    <xf numFmtId="3" fontId="26" fillId="0" borderId="83" xfId="0" applyNumberFormat="1" applyFont="1" applyBorder="1" applyAlignment="1">
      <alignment horizontal="center"/>
    </xf>
    <xf numFmtId="3" fontId="26" fillId="0" borderId="12" xfId="0" applyNumberFormat="1" applyFont="1" applyBorder="1" applyAlignment="1">
      <alignment horizontal="center"/>
    </xf>
    <xf numFmtId="0" fontId="27" fillId="0" borderId="1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27" fillId="0" borderId="82" xfId="0" applyFont="1" applyBorder="1" applyAlignment="1">
      <alignment horizontal="left"/>
    </xf>
    <xf numFmtId="0" fontId="27" fillId="0" borderId="83" xfId="0" applyFont="1" applyBorder="1" applyAlignment="1">
      <alignment horizontal="left"/>
    </xf>
    <xf numFmtId="0" fontId="27" fillId="0" borderId="6" xfId="0" applyFont="1" applyBorder="1" applyAlignment="1">
      <alignment horizontal="left"/>
    </xf>
    <xf numFmtId="0" fontId="27" fillId="0" borderId="11" xfId="0" applyFont="1" applyBorder="1" applyAlignment="1">
      <alignment horizontal="right"/>
    </xf>
    <xf numFmtId="0" fontId="27" fillId="0" borderId="5" xfId="0" applyFont="1" applyBorder="1" applyAlignment="1">
      <alignment horizontal="right"/>
    </xf>
    <xf numFmtId="0" fontId="27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3" fontId="27" fillId="0" borderId="11" xfId="0" applyNumberFormat="1" applyFont="1" applyBorder="1" applyAlignment="1">
      <alignment horizontal="center" vertical="center"/>
    </xf>
    <xf numFmtId="3" fontId="27" fillId="0" borderId="5" xfId="0" applyNumberFormat="1" applyFont="1" applyBorder="1" applyAlignment="1">
      <alignment horizontal="center" vertical="center"/>
    </xf>
    <xf numFmtId="0" fontId="27" fillId="0" borderId="5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3" fontId="26" fillId="0" borderId="8" xfId="0" applyNumberFormat="1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27" fillId="0" borderId="1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/>
    </xf>
    <xf numFmtId="0" fontId="27" fillId="0" borderId="89" xfId="0" applyFont="1" applyBorder="1" applyAlignment="1">
      <alignment horizontal="left" vertical="center"/>
    </xf>
    <xf numFmtId="0" fontId="27" fillId="0" borderId="21" xfId="0" applyFont="1" applyBorder="1" applyAlignment="1">
      <alignment horizontal="left" vertical="center"/>
    </xf>
    <xf numFmtId="0" fontId="25" fillId="0" borderId="21" xfId="0" applyFont="1" applyBorder="1" applyAlignment="1">
      <alignment horizontal="center" vertical="center"/>
    </xf>
    <xf numFmtId="0" fontId="27" fillId="0" borderId="4" xfId="0" applyFont="1" applyBorder="1" applyAlignment="1">
      <alignment horizontal="left" vertical="center" wrapText="1"/>
    </xf>
    <xf numFmtId="0" fontId="27" fillId="0" borderId="77" xfId="0" applyFont="1" applyBorder="1" applyAlignment="1">
      <alignment horizontal="center" vertical="center"/>
    </xf>
    <xf numFmtId="0" fontId="27" fillId="0" borderId="76" xfId="0" applyFont="1" applyBorder="1" applyAlignment="1">
      <alignment horizontal="center" vertical="center"/>
    </xf>
    <xf numFmtId="0" fontId="27" fillId="0" borderId="89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179" fontId="25" fillId="0" borderId="11" xfId="0" applyNumberFormat="1" applyFont="1" applyBorder="1" applyAlignment="1">
      <alignment horizontal="center" vertical="center"/>
    </xf>
    <xf numFmtId="179" fontId="25" fillId="0" borderId="5" xfId="0" applyNumberFormat="1" applyFont="1" applyBorder="1" applyAlignment="1">
      <alignment horizontal="center" vertical="center"/>
    </xf>
    <xf numFmtId="179" fontId="25" fillId="0" borderId="6" xfId="0" applyNumberFormat="1" applyFont="1" applyBorder="1" applyAlignment="1">
      <alignment horizontal="center" vertical="center"/>
    </xf>
    <xf numFmtId="0" fontId="27" fillId="0" borderId="87" xfId="0" applyFont="1" applyBorder="1" applyAlignment="1">
      <alignment horizontal="center" vertical="center"/>
    </xf>
    <xf numFmtId="0" fontId="27" fillId="0" borderId="88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38" fontId="25" fillId="0" borderId="11" xfId="0" applyNumberFormat="1" applyFont="1" applyBorder="1" applyAlignment="1">
      <alignment horizontal="center" vertical="center"/>
    </xf>
    <xf numFmtId="38" fontId="25" fillId="0" borderId="5" xfId="0" applyNumberFormat="1" applyFont="1" applyBorder="1" applyAlignment="1">
      <alignment horizontal="center" vertical="center"/>
    </xf>
    <xf numFmtId="38" fontId="25" fillId="0" borderId="6" xfId="0" applyNumberFormat="1" applyFont="1" applyBorder="1" applyAlignment="1">
      <alignment horizontal="center" vertical="center"/>
    </xf>
    <xf numFmtId="3" fontId="25" fillId="0" borderId="70" xfId="0" applyNumberFormat="1" applyFont="1" applyBorder="1" applyAlignment="1">
      <alignment horizontal="center" vertical="center"/>
    </xf>
    <xf numFmtId="3" fontId="25" fillId="0" borderId="22" xfId="0" applyNumberFormat="1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75" xfId="0" applyFont="1" applyBorder="1" applyAlignment="1">
      <alignment horizontal="center" vertical="center"/>
    </xf>
    <xf numFmtId="0" fontId="27" fillId="0" borderId="7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3" fontId="48" fillId="0" borderId="12" xfId="0" applyNumberFormat="1" applyFont="1" applyBorder="1" applyAlignment="1">
      <alignment horizontal="center" vertical="center"/>
    </xf>
    <xf numFmtId="3" fontId="48" fillId="0" borderId="8" xfId="0" applyNumberFormat="1" applyFont="1" applyBorder="1" applyAlignment="1">
      <alignment horizontal="center" vertical="center"/>
    </xf>
    <xf numFmtId="3" fontId="27" fillId="0" borderId="8" xfId="0" applyNumberFormat="1" applyFont="1" applyBorder="1" applyAlignment="1">
      <alignment horizontal="center" vertical="center"/>
    </xf>
    <xf numFmtId="3" fontId="27" fillId="0" borderId="9" xfId="0" applyNumberFormat="1" applyFont="1" applyBorder="1" applyAlignment="1">
      <alignment horizontal="center" vertical="center"/>
    </xf>
    <xf numFmtId="0" fontId="27" fillId="0" borderId="86" xfId="0" applyFont="1" applyBorder="1" applyAlignment="1">
      <alignment horizontal="center"/>
    </xf>
    <xf numFmtId="0" fontId="27" fillId="0" borderId="87" xfId="0" applyFont="1" applyBorder="1" applyAlignment="1">
      <alignment horizontal="center"/>
    </xf>
    <xf numFmtId="38" fontId="25" fillId="0" borderId="11" xfId="8" applyFont="1" applyBorder="1" applyAlignment="1" applyProtection="1">
      <alignment horizontal="center" vertical="center"/>
      <protection locked="0"/>
    </xf>
    <xf numFmtId="38" fontId="25" fillId="0" borderId="5" xfId="8" applyFont="1" applyBorder="1" applyAlignment="1" applyProtection="1">
      <alignment horizontal="center" vertical="center"/>
      <protection locked="0"/>
    </xf>
    <xf numFmtId="0" fontId="27" fillId="0" borderId="79" xfId="0" applyFont="1" applyBorder="1" applyAlignment="1">
      <alignment horizontal="left" vertical="center"/>
    </xf>
    <xf numFmtId="0" fontId="47" fillId="0" borderId="6" xfId="0" applyFont="1" applyBorder="1" applyAlignment="1">
      <alignment horizontal="center" vertical="center"/>
    </xf>
    <xf numFmtId="0" fontId="27" fillId="0" borderId="74" xfId="0" applyFont="1" applyBorder="1" applyAlignment="1">
      <alignment horizontal="left" vertical="center"/>
    </xf>
    <xf numFmtId="0" fontId="27" fillId="0" borderId="22" xfId="0" applyFont="1" applyBorder="1" applyAlignment="1">
      <alignment horizontal="left" vertical="center"/>
    </xf>
    <xf numFmtId="0" fontId="27" fillId="0" borderId="71" xfId="0" applyFont="1" applyBorder="1" applyAlignment="1">
      <alignment horizontal="left" vertical="center"/>
    </xf>
    <xf numFmtId="0" fontId="27" fillId="0" borderId="72" xfId="0" applyFont="1" applyBorder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/>
    </xf>
    <xf numFmtId="0" fontId="47" fillId="0" borderId="6" xfId="0" applyFont="1" applyBorder="1" applyAlignment="1">
      <alignment horizontal="center"/>
    </xf>
    <xf numFmtId="0" fontId="27" fillId="0" borderId="8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3" fontId="26" fillId="0" borderId="8" xfId="0" applyNumberFormat="1" applyFont="1" applyBorder="1" applyAlignment="1">
      <alignment horizontal="center" vertical="center"/>
    </xf>
    <xf numFmtId="38" fontId="48" fillId="0" borderId="8" xfId="8" applyFont="1" applyBorder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0" fontId="25" fillId="0" borderId="60" xfId="0" applyFont="1" applyBorder="1" applyAlignment="1">
      <alignment horizontal="center" vertical="center"/>
    </xf>
    <xf numFmtId="38" fontId="25" fillId="0" borderId="11" xfId="8" applyFont="1" applyBorder="1" applyAlignment="1">
      <alignment horizontal="center" vertical="center"/>
    </xf>
    <xf numFmtId="38" fontId="25" fillId="0" borderId="5" xfId="8" applyFont="1" applyBorder="1" applyAlignment="1">
      <alignment horizontal="center" vertical="center"/>
    </xf>
    <xf numFmtId="0" fontId="27" fillId="0" borderId="10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11" xfId="8" applyNumberFormat="1" applyFont="1" applyBorder="1" applyAlignment="1">
      <alignment horizontal="center"/>
    </xf>
    <xf numFmtId="0" fontId="27" fillId="0" borderId="5" xfId="8" applyNumberFormat="1" applyFont="1" applyBorder="1" applyAlignment="1">
      <alignment horizontal="center"/>
    </xf>
    <xf numFmtId="38" fontId="27" fillId="0" borderId="11" xfId="8" applyFont="1" applyBorder="1" applyAlignment="1">
      <alignment horizontal="center"/>
    </xf>
    <xf numFmtId="38" fontId="27" fillId="0" borderId="5" xfId="8" applyFont="1" applyBorder="1" applyAlignment="1">
      <alignment horizontal="center"/>
    </xf>
    <xf numFmtId="179" fontId="25" fillId="0" borderId="21" xfId="0" applyNumberFormat="1" applyFont="1" applyBorder="1" applyAlignment="1">
      <alignment horizontal="center" vertical="center"/>
    </xf>
    <xf numFmtId="0" fontId="27" fillId="0" borderId="86" xfId="0" applyFont="1" applyBorder="1" applyAlignment="1">
      <alignment horizontal="left" vertical="center"/>
    </xf>
    <xf numFmtId="0" fontId="27" fillId="0" borderId="87" xfId="0" applyFont="1" applyBorder="1" applyAlignment="1">
      <alignment horizontal="left" vertical="center"/>
    </xf>
    <xf numFmtId="0" fontId="27" fillId="0" borderId="82" xfId="0" applyFont="1" applyBorder="1" applyAlignment="1">
      <alignment horizontal="center" vertical="center"/>
    </xf>
    <xf numFmtId="0" fontId="27" fillId="0" borderId="83" xfId="0" applyFont="1" applyBorder="1" applyAlignment="1">
      <alignment horizontal="center" vertical="center"/>
    </xf>
    <xf numFmtId="2" fontId="46" fillId="5" borderId="12" xfId="0" applyNumberFormat="1" applyFont="1" applyFill="1" applyBorder="1" applyAlignment="1">
      <alignment horizontal="center" vertical="center"/>
    </xf>
    <xf numFmtId="2" fontId="46" fillId="5" borderId="8" xfId="0" applyNumberFormat="1" applyFont="1" applyFill="1" applyBorder="1" applyAlignment="1">
      <alignment horizontal="center" vertical="center"/>
    </xf>
    <xf numFmtId="184" fontId="27" fillId="0" borderId="8" xfId="0" applyNumberFormat="1" applyFont="1" applyBorder="1" applyAlignment="1">
      <alignment horizontal="center" vertical="center"/>
    </xf>
    <xf numFmtId="184" fontId="27" fillId="0" borderId="9" xfId="0" applyNumberFormat="1" applyFont="1" applyBorder="1" applyAlignment="1">
      <alignment horizontal="center" vertical="center"/>
    </xf>
    <xf numFmtId="0" fontId="30" fillId="0" borderId="0" xfId="6" applyFont="1" applyAlignment="1">
      <alignment horizontal="left" vertical="center" shrinkToFit="1"/>
    </xf>
    <xf numFmtId="0" fontId="30" fillId="0" borderId="21" xfId="6" applyFont="1" applyBorder="1" applyAlignment="1">
      <alignment horizontal="center" vertical="center"/>
    </xf>
    <xf numFmtId="0" fontId="32" fillId="3" borderId="26" xfId="6" applyFont="1" applyFill="1" applyBorder="1" applyAlignment="1">
      <alignment horizontal="center" vertical="center"/>
    </xf>
    <xf numFmtId="0" fontId="32" fillId="3" borderId="27" xfId="6" applyFont="1" applyFill="1" applyBorder="1" applyAlignment="1">
      <alignment horizontal="center" vertical="center"/>
    </xf>
    <xf numFmtId="0" fontId="30" fillId="3" borderId="28" xfId="6" applyFont="1" applyFill="1" applyBorder="1" applyAlignment="1">
      <alignment horizontal="center" vertical="center" shrinkToFit="1"/>
    </xf>
    <xf numFmtId="0" fontId="30" fillId="3" borderId="29" xfId="6" applyFont="1" applyFill="1" applyBorder="1" applyAlignment="1">
      <alignment horizontal="center" vertical="center" shrinkToFit="1"/>
    </xf>
    <xf numFmtId="0" fontId="9" fillId="0" borderId="0" xfId="5" applyFont="1" applyBorder="1" applyAlignment="1">
      <alignment horizontal="left"/>
    </xf>
    <xf numFmtId="0" fontId="51" fillId="0" borderId="0" xfId="5" applyFont="1" applyBorder="1" applyAlignment="1">
      <alignment horizontal="left" vertical="center"/>
    </xf>
    <xf numFmtId="0" fontId="27" fillId="0" borderId="1" xfId="0" applyFont="1" applyBorder="1" applyAlignment="1">
      <alignment horizontal="left"/>
    </xf>
    <xf numFmtId="0" fontId="27" fillId="0" borderId="2" xfId="0" applyFont="1" applyBorder="1" applyAlignment="1">
      <alignment horizontal="left"/>
    </xf>
    <xf numFmtId="0" fontId="1" fillId="0" borderId="5" xfId="5" applyFont="1" applyBorder="1" applyAlignment="1">
      <alignment horizontal="left" vertical="center"/>
    </xf>
    <xf numFmtId="0" fontId="2" fillId="0" borderId="14" xfId="5" applyFont="1" applyBorder="1" applyAlignment="1">
      <alignment horizontal="left"/>
    </xf>
    <xf numFmtId="0" fontId="9" fillId="0" borderId="0" xfId="5" applyFont="1" applyFill="1" applyBorder="1" applyAlignment="1">
      <alignment horizontal="left"/>
    </xf>
    <xf numFmtId="3" fontId="19" fillId="0" borderId="0" xfId="5" applyNumberFormat="1" applyFill="1" applyBorder="1" applyAlignment="1">
      <alignment horizontal="center" vertical="center"/>
    </xf>
    <xf numFmtId="0" fontId="9" fillId="0" borderId="0" xfId="5" applyFont="1" applyFill="1" applyBorder="1">
      <alignment vertical="center"/>
    </xf>
  </cellXfs>
  <cellStyles count="9">
    <cellStyle name="桁区切り" xfId="8" builtinId="6"/>
    <cellStyle name="桁区切り 2" xfId="2" xr:uid="{9B6B7C78-2B2C-4DFD-B138-3C55EEB71A04}"/>
    <cellStyle name="桁区切り 2 2" xfId="4" xr:uid="{A4E175E0-2A51-46C5-ABBE-E9B4820FC95A}"/>
    <cellStyle name="桁区切り 2 3" xfId="7" xr:uid="{0EDA0653-41E8-4846-BDE3-1530E8A544FA}"/>
    <cellStyle name="標準" xfId="0" builtinId="0"/>
    <cellStyle name="標準 2" xfId="1" xr:uid="{D891EE20-5A02-45F3-BBBC-C99FAB03D46C}"/>
    <cellStyle name="標準 2 2" xfId="3" xr:uid="{39FA47F2-32DD-4AA5-8A30-465F0D3E6542}"/>
    <cellStyle name="標準 2 3" xfId="6" xr:uid="{EBD83AA4-1ECD-47B4-B372-1E65F27B50D1}"/>
    <cellStyle name="標準 3" xfId="5" xr:uid="{3971ED24-D158-4F49-8C57-F7FD938AA765}"/>
  </cellStyles>
  <dxfs count="0"/>
  <tableStyles count="0" defaultTableStyle="TableStyleMedium2" defaultPivotStyle="PivotStyleLight16"/>
  <colors>
    <mruColors>
      <color rgb="FFD6E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584932</xdr:colOff>
      <xdr:row>11</xdr:row>
      <xdr:rowOff>185009</xdr:rowOff>
    </xdr:from>
    <xdr:to>
      <xdr:col>7</xdr:col>
      <xdr:colOff>555625</xdr:colOff>
      <xdr:row>13</xdr:row>
      <xdr:rowOff>23813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972C9596-A572-474E-A91D-3C3DE797AA9F}"/>
            </a:ext>
          </a:extLst>
        </xdr:cNvPr>
        <xdr:cNvSpPr/>
      </xdr:nvSpPr>
      <xdr:spPr>
        <a:xfrm rot="16200000">
          <a:off x="5322889" y="1819277"/>
          <a:ext cx="219804" cy="1142268"/>
        </a:xfrm>
        <a:prstGeom prst="leftBrace">
          <a:avLst>
            <a:gd name="adj1" fmla="val 8333"/>
            <a:gd name="adj2" fmla="val 51396"/>
          </a:avLst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7937</xdr:colOff>
      <xdr:row>12</xdr:row>
      <xdr:rowOff>7938</xdr:rowOff>
    </xdr:from>
    <xdr:to>
      <xdr:col>11</xdr:col>
      <xdr:colOff>547687</xdr:colOff>
      <xdr:row>13</xdr:row>
      <xdr:rowOff>39688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6487FDC8-3720-49EB-B284-9C8FD6E0A8B5}"/>
            </a:ext>
          </a:extLst>
        </xdr:cNvPr>
        <xdr:cNvSpPr/>
      </xdr:nvSpPr>
      <xdr:spPr>
        <a:xfrm rot="16200000">
          <a:off x="7067550" y="1263650"/>
          <a:ext cx="222250" cy="2282825"/>
        </a:xfrm>
        <a:prstGeom prst="lef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12</xdr:row>
      <xdr:rowOff>0</xdr:rowOff>
    </xdr:from>
    <xdr:to>
      <xdr:col>13</xdr:col>
      <xdr:colOff>571500</xdr:colOff>
      <xdr:row>13</xdr:row>
      <xdr:rowOff>63500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FECE3FAC-B2B1-463B-A0F7-51F5E25C3FDF}"/>
            </a:ext>
          </a:extLst>
        </xdr:cNvPr>
        <xdr:cNvSpPr/>
      </xdr:nvSpPr>
      <xdr:spPr>
        <a:xfrm rot="16200000">
          <a:off x="8802688" y="1836737"/>
          <a:ext cx="254000" cy="1152525"/>
        </a:xfrm>
        <a:prstGeom prst="lef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0</xdr:colOff>
      <xdr:row>12</xdr:row>
      <xdr:rowOff>0</xdr:rowOff>
    </xdr:from>
    <xdr:to>
      <xdr:col>17</xdr:col>
      <xdr:colOff>571503</xdr:colOff>
      <xdr:row>13</xdr:row>
      <xdr:rowOff>63498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6B1669BA-25E3-4454-8CF9-8B61DAE6C416}"/>
            </a:ext>
          </a:extLst>
        </xdr:cNvPr>
        <xdr:cNvSpPr/>
      </xdr:nvSpPr>
      <xdr:spPr>
        <a:xfrm rot="16200000">
          <a:off x="10545765" y="1255710"/>
          <a:ext cx="253998" cy="2314578"/>
        </a:xfrm>
        <a:prstGeom prst="lef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317499</xdr:colOff>
      <xdr:row>13</xdr:row>
      <xdr:rowOff>87314</xdr:rowOff>
    </xdr:from>
    <xdr:to>
      <xdr:col>7</xdr:col>
      <xdr:colOff>420686</xdr:colOff>
      <xdr:row>14</xdr:row>
      <xdr:rowOff>111126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D8A64A00-1E53-485D-AE5A-0EB0F2C91E81}"/>
            </a:ext>
          </a:extLst>
        </xdr:cNvPr>
        <xdr:cNvSpPr/>
      </xdr:nvSpPr>
      <xdr:spPr>
        <a:xfrm>
          <a:off x="5184774" y="2563814"/>
          <a:ext cx="684212" cy="214312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中間期</a:t>
          </a:r>
        </a:p>
      </xdr:txBody>
    </xdr:sp>
    <xdr:clientData/>
  </xdr:twoCellAnchor>
  <xdr:twoCellAnchor>
    <xdr:from>
      <xdr:col>9</xdr:col>
      <xdr:colOff>238124</xdr:colOff>
      <xdr:row>13</xdr:row>
      <xdr:rowOff>87312</xdr:rowOff>
    </xdr:from>
    <xdr:to>
      <xdr:col>10</xdr:col>
      <xdr:colOff>341312</xdr:colOff>
      <xdr:row>14</xdr:row>
      <xdr:rowOff>111124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4A899C69-14DA-4CD3-9656-7F3FEE4DC6AE}"/>
            </a:ext>
          </a:extLst>
        </xdr:cNvPr>
        <xdr:cNvSpPr/>
      </xdr:nvSpPr>
      <xdr:spPr>
        <a:xfrm>
          <a:off x="6848474" y="2563812"/>
          <a:ext cx="684213" cy="214312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夏期</a:t>
          </a:r>
        </a:p>
      </xdr:txBody>
    </xdr:sp>
    <xdr:clientData/>
  </xdr:twoCellAnchor>
  <xdr:twoCellAnchor>
    <xdr:from>
      <xdr:col>12</xdr:col>
      <xdr:colOff>285750</xdr:colOff>
      <xdr:row>13</xdr:row>
      <xdr:rowOff>111125</xdr:rowOff>
    </xdr:from>
    <xdr:to>
      <xdr:col>13</xdr:col>
      <xdr:colOff>333375</xdr:colOff>
      <xdr:row>14</xdr:row>
      <xdr:rowOff>134937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F1DF409B-F2B1-42C4-900D-CDFD7085C8D2}"/>
            </a:ext>
          </a:extLst>
        </xdr:cNvPr>
        <xdr:cNvSpPr/>
      </xdr:nvSpPr>
      <xdr:spPr>
        <a:xfrm>
          <a:off x="8639175" y="2587625"/>
          <a:ext cx="628650" cy="214312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中間期</a:t>
          </a:r>
        </a:p>
      </xdr:txBody>
    </xdr:sp>
    <xdr:clientData/>
  </xdr:twoCellAnchor>
  <xdr:twoCellAnchor>
    <xdr:from>
      <xdr:col>15</xdr:col>
      <xdr:colOff>285750</xdr:colOff>
      <xdr:row>13</xdr:row>
      <xdr:rowOff>127000</xdr:rowOff>
    </xdr:from>
    <xdr:to>
      <xdr:col>16</xdr:col>
      <xdr:colOff>388938</xdr:colOff>
      <xdr:row>14</xdr:row>
      <xdr:rowOff>150812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8B0842D-8750-49C3-8C13-3FC2AF4643DA}"/>
            </a:ext>
          </a:extLst>
        </xdr:cNvPr>
        <xdr:cNvSpPr/>
      </xdr:nvSpPr>
      <xdr:spPr>
        <a:xfrm>
          <a:off x="10382250" y="2603500"/>
          <a:ext cx="684213" cy="214312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冬期</a:t>
          </a:r>
        </a:p>
      </xdr:txBody>
    </xdr:sp>
    <xdr:clientData/>
  </xdr:twoCellAnchor>
  <xdr:twoCellAnchor>
    <xdr:from>
      <xdr:col>5</xdr:col>
      <xdr:colOff>31750</xdr:colOff>
      <xdr:row>18</xdr:row>
      <xdr:rowOff>79373</xdr:rowOff>
    </xdr:from>
    <xdr:to>
      <xdr:col>11</xdr:col>
      <xdr:colOff>325438</xdr:colOff>
      <xdr:row>19</xdr:row>
      <xdr:rowOff>103186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9B64712E-DDED-405F-A43B-A511C6DBEFE1}"/>
            </a:ext>
          </a:extLst>
        </xdr:cNvPr>
        <xdr:cNvSpPr/>
      </xdr:nvSpPr>
      <xdr:spPr>
        <a:xfrm>
          <a:off x="4308475" y="3508373"/>
          <a:ext cx="3789363" cy="22383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１　燃料使用量　</a:t>
          </a:r>
          <a:r>
            <a:rPr kumimoji="1" lang="en-US" altLang="ja-JP" sz="900">
              <a:solidFill>
                <a:sysClr val="windowText" lastClr="000000"/>
              </a:solidFill>
            </a:rPr>
            <a:t>=</a:t>
          </a:r>
          <a:r>
            <a:rPr kumimoji="1" lang="ja-JP" altLang="en-US" sz="900">
              <a:solidFill>
                <a:sysClr val="windowText" lastClr="000000"/>
              </a:solidFill>
            </a:rPr>
            <a:t>　給湯負荷　</a:t>
          </a:r>
          <a:r>
            <a:rPr kumimoji="1" lang="en-US" altLang="ja-JP" sz="900">
              <a:solidFill>
                <a:sysClr val="windowText" lastClr="000000"/>
              </a:solidFill>
            </a:rPr>
            <a:t>÷</a:t>
          </a:r>
          <a:r>
            <a:rPr kumimoji="1" lang="ja-JP" altLang="en-US" sz="900">
              <a:solidFill>
                <a:sysClr val="windowText" lastClr="000000"/>
              </a:solidFill>
            </a:rPr>
            <a:t>　給湯効率　</a:t>
          </a:r>
          <a:r>
            <a:rPr kumimoji="1" lang="en-US" altLang="ja-JP" sz="900">
              <a:solidFill>
                <a:sysClr val="windowText" lastClr="000000"/>
              </a:solidFill>
            </a:rPr>
            <a:t>÷</a:t>
          </a:r>
          <a:r>
            <a:rPr kumimoji="1" lang="ja-JP" altLang="en-US" sz="900">
              <a:solidFill>
                <a:sysClr val="windowText" lastClr="000000"/>
              </a:solidFill>
            </a:rPr>
            <a:t>　発熱量</a:t>
          </a:r>
        </a:p>
      </xdr:txBody>
    </xdr:sp>
    <xdr:clientData/>
  </xdr:twoCellAnchor>
  <xdr:oneCellAnchor>
    <xdr:from>
      <xdr:col>11</xdr:col>
      <xdr:colOff>103187</xdr:colOff>
      <xdr:row>9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4F665A7-33F0-403C-82FE-674A8BC617E5}"/>
            </a:ext>
          </a:extLst>
        </xdr:cNvPr>
        <xdr:cNvSpPr txBox="1"/>
      </xdr:nvSpPr>
      <xdr:spPr>
        <a:xfrm>
          <a:off x="7875587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</xdr:col>
      <xdr:colOff>39688</xdr:colOff>
      <xdr:row>19</xdr:row>
      <xdr:rowOff>166688</xdr:rowOff>
    </xdr:from>
    <xdr:to>
      <xdr:col>11</xdr:col>
      <xdr:colOff>333376</xdr:colOff>
      <xdr:row>20</xdr:row>
      <xdr:rowOff>190502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E181457B-F28A-4E56-85C2-40BEDEF21036}"/>
            </a:ext>
          </a:extLst>
        </xdr:cNvPr>
        <xdr:cNvSpPr/>
      </xdr:nvSpPr>
      <xdr:spPr>
        <a:xfrm>
          <a:off x="4316413" y="3795713"/>
          <a:ext cx="3789363" cy="223839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２　ＣＯ₂排出量　</a:t>
          </a:r>
          <a:r>
            <a:rPr kumimoji="1" lang="en-US" altLang="ja-JP" sz="900">
              <a:solidFill>
                <a:sysClr val="windowText" lastClr="000000"/>
              </a:solidFill>
            </a:rPr>
            <a:t>=</a:t>
          </a:r>
          <a:r>
            <a:rPr kumimoji="1" lang="ja-JP" altLang="en-US" sz="900">
              <a:solidFill>
                <a:sysClr val="windowText" lastClr="000000"/>
              </a:solidFill>
            </a:rPr>
            <a:t>　燃料使用量　</a:t>
          </a:r>
          <a:r>
            <a:rPr kumimoji="1" lang="en-US" altLang="ja-JP" sz="900">
              <a:solidFill>
                <a:sysClr val="windowText" lastClr="000000"/>
              </a:solidFill>
            </a:rPr>
            <a:t>×</a:t>
          </a:r>
          <a:r>
            <a:rPr kumimoji="1" lang="ja-JP" altLang="en-US" sz="900">
              <a:solidFill>
                <a:sysClr val="windowText" lastClr="000000"/>
              </a:solidFill>
            </a:rPr>
            <a:t>　ＣＯ₂排出係数</a:t>
          </a:r>
        </a:p>
      </xdr:txBody>
    </xdr:sp>
    <xdr:clientData/>
  </xdr:twoCellAnchor>
  <xdr:twoCellAnchor>
    <xdr:from>
      <xdr:col>5</xdr:col>
      <xdr:colOff>55562</xdr:colOff>
      <xdr:row>25</xdr:row>
      <xdr:rowOff>103187</xdr:rowOff>
    </xdr:from>
    <xdr:to>
      <xdr:col>11</xdr:col>
      <xdr:colOff>349250</xdr:colOff>
      <xdr:row>26</xdr:row>
      <xdr:rowOff>127001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6E347F7-A6CE-4707-ADA3-5DB0024B078F}"/>
            </a:ext>
          </a:extLst>
        </xdr:cNvPr>
        <xdr:cNvSpPr/>
      </xdr:nvSpPr>
      <xdr:spPr>
        <a:xfrm>
          <a:off x="4332287" y="4932362"/>
          <a:ext cx="3789363" cy="223839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上と同じ要領で計算する。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63D74-A4FA-40B5-8910-764D18DB3A77}">
  <sheetPr>
    <pageSetUpPr fitToPage="1"/>
  </sheetPr>
  <dimension ref="A1:AH74"/>
  <sheetViews>
    <sheetView tabSelected="1" zoomScale="115" zoomScaleNormal="115" workbookViewId="0">
      <selection activeCell="L18" sqref="L18:R18"/>
    </sheetView>
  </sheetViews>
  <sheetFormatPr defaultColWidth="3.25" defaultRowHeight="18.75"/>
  <cols>
    <col min="1" max="29" width="3.5" style="6" customWidth="1"/>
    <col min="30" max="16384" width="3.25" style="6"/>
  </cols>
  <sheetData>
    <row r="1" spans="1:34" ht="22.5" customHeight="1">
      <c r="A1" s="149" t="s">
        <v>162</v>
      </c>
    </row>
    <row r="2" spans="1:34" ht="22.5" customHeight="1" thickBot="1"/>
    <row r="3" spans="1:34" ht="22.5" customHeight="1">
      <c r="B3" s="219" t="s">
        <v>218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1"/>
    </row>
    <row r="4" spans="1:34" ht="22.5" customHeight="1" thickBot="1">
      <c r="B4" s="222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4"/>
    </row>
    <row r="5" spans="1:34" ht="21" customHeight="1"/>
    <row r="6" spans="1:34" ht="22.5" customHeight="1" thickBot="1">
      <c r="A6" s="207" t="s">
        <v>216</v>
      </c>
    </row>
    <row r="7" spans="1:34" ht="22.5" customHeight="1">
      <c r="A7" s="213" t="s">
        <v>124</v>
      </c>
      <c r="B7" s="7"/>
      <c r="C7" s="276"/>
      <c r="D7" s="276"/>
      <c r="E7" s="276"/>
      <c r="F7" s="276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15"/>
    </row>
    <row r="8" spans="1:34" ht="22.5" customHeight="1">
      <c r="A8" s="144" t="s">
        <v>158</v>
      </c>
      <c r="B8" s="8"/>
      <c r="C8" s="8"/>
      <c r="D8" s="8"/>
      <c r="E8" s="8"/>
      <c r="F8" s="8"/>
      <c r="G8" s="8"/>
      <c r="H8" s="8"/>
      <c r="I8" s="136"/>
      <c r="J8" s="8"/>
      <c r="K8" s="8"/>
      <c r="L8" s="8"/>
      <c r="M8" s="8"/>
      <c r="N8" s="227"/>
      <c r="O8" s="227"/>
      <c r="P8" s="227"/>
      <c r="Q8" s="8" t="s">
        <v>93</v>
      </c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9"/>
    </row>
    <row r="9" spans="1:34" ht="22.5" customHeight="1">
      <c r="A9" s="144" t="s">
        <v>159</v>
      </c>
      <c r="B9" s="8"/>
      <c r="C9" s="8"/>
      <c r="D9" s="8"/>
      <c r="E9" s="8"/>
      <c r="F9" s="8"/>
      <c r="G9" s="8"/>
      <c r="H9" s="8"/>
      <c r="I9" s="136"/>
      <c r="J9" s="8"/>
      <c r="K9" s="8"/>
      <c r="L9" s="8"/>
      <c r="M9" s="8"/>
      <c r="N9" s="227"/>
      <c r="O9" s="227"/>
      <c r="P9" s="227"/>
      <c r="Q9" s="8" t="s">
        <v>93</v>
      </c>
      <c r="R9" s="208" t="s">
        <v>219</v>
      </c>
      <c r="S9" s="8"/>
      <c r="T9" s="8"/>
      <c r="U9" s="8"/>
      <c r="V9" s="8"/>
      <c r="W9" s="8"/>
      <c r="X9" s="8"/>
      <c r="Y9" s="8"/>
      <c r="Z9" s="8"/>
      <c r="AA9" s="8"/>
      <c r="AB9" s="8"/>
      <c r="AC9" s="9"/>
    </row>
    <row r="10" spans="1:34" ht="22.5" customHeight="1">
      <c r="A10" s="317" t="s">
        <v>160</v>
      </c>
      <c r="B10" s="318"/>
      <c r="C10" s="318"/>
      <c r="D10" s="318"/>
      <c r="E10" s="318"/>
      <c r="F10" s="227"/>
      <c r="G10" s="227"/>
      <c r="H10" s="227"/>
      <c r="I10" s="164"/>
      <c r="J10" s="164"/>
      <c r="K10" s="164"/>
      <c r="L10" s="136"/>
      <c r="M10" s="136"/>
      <c r="N10" s="145"/>
      <c r="O10" s="145"/>
      <c r="P10" s="145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9"/>
    </row>
    <row r="11" spans="1:34" ht="22.5" customHeight="1">
      <c r="A11" s="266" t="s">
        <v>161</v>
      </c>
      <c r="B11" s="267"/>
      <c r="C11" s="267"/>
      <c r="D11" s="267"/>
      <c r="E11" s="267"/>
      <c r="F11" s="267"/>
      <c r="G11" s="267"/>
      <c r="H11" s="267"/>
      <c r="I11" s="267"/>
      <c r="J11" s="267"/>
      <c r="K11" s="268"/>
      <c r="L11" s="304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305"/>
    </row>
    <row r="12" spans="1:34" ht="22.5" customHeight="1">
      <c r="A12" s="266" t="s">
        <v>182</v>
      </c>
      <c r="B12" s="267"/>
      <c r="C12" s="267"/>
      <c r="D12" s="267"/>
      <c r="E12" s="267"/>
      <c r="F12" s="267"/>
      <c r="G12" s="267"/>
      <c r="H12" s="267"/>
      <c r="I12" s="267"/>
      <c r="J12" s="267"/>
      <c r="K12" s="268"/>
      <c r="L12" s="304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305"/>
    </row>
    <row r="13" spans="1:34" ht="22.5" customHeight="1">
      <c r="A13" s="266" t="s">
        <v>183</v>
      </c>
      <c r="B13" s="267"/>
      <c r="C13" s="267"/>
      <c r="D13" s="267"/>
      <c r="E13" s="267"/>
      <c r="F13" s="267"/>
      <c r="G13" s="267"/>
      <c r="H13" s="267"/>
      <c r="I13" s="267"/>
      <c r="J13" s="267"/>
      <c r="K13" s="268"/>
      <c r="L13" s="304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305"/>
    </row>
    <row r="14" spans="1:34" ht="22.5" customHeight="1">
      <c r="A14" s="266" t="s">
        <v>184</v>
      </c>
      <c r="B14" s="267"/>
      <c r="C14" s="267"/>
      <c r="D14" s="267"/>
      <c r="E14" s="267"/>
      <c r="F14" s="267"/>
      <c r="G14" s="267"/>
      <c r="H14" s="267"/>
      <c r="I14" s="267"/>
      <c r="J14" s="267"/>
      <c r="K14" s="268"/>
      <c r="L14" s="304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305"/>
      <c r="AH14" s="24"/>
    </row>
    <row r="15" spans="1:34" ht="22.5" customHeight="1">
      <c r="A15" s="263" t="s">
        <v>186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5"/>
      <c r="L15" s="226" t="s">
        <v>228</v>
      </c>
      <c r="M15" s="227"/>
      <c r="N15" s="441" t="s">
        <v>247</v>
      </c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3"/>
      <c r="AA15" s="273"/>
      <c r="AB15" s="273"/>
      <c r="AC15" s="319"/>
      <c r="AH15" s="24"/>
    </row>
    <row r="16" spans="1:34" ht="22.5" customHeight="1">
      <c r="A16" s="260"/>
      <c r="B16" s="261"/>
      <c r="C16" s="261"/>
      <c r="D16" s="261"/>
      <c r="E16" s="261"/>
      <c r="F16" s="261"/>
      <c r="G16" s="261"/>
      <c r="H16" s="261"/>
      <c r="I16" s="261"/>
      <c r="J16" s="261"/>
      <c r="K16" s="262"/>
      <c r="L16" s="255" t="s">
        <v>228</v>
      </c>
      <c r="M16" s="256"/>
      <c r="N16" s="441" t="s">
        <v>248</v>
      </c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3"/>
      <c r="AA16" s="273"/>
      <c r="AB16" s="273"/>
      <c r="AC16" s="319"/>
      <c r="AH16" s="24"/>
    </row>
    <row r="17" spans="1:30" ht="22.5" customHeight="1">
      <c r="A17" s="266" t="s">
        <v>185</v>
      </c>
      <c r="B17" s="267"/>
      <c r="C17" s="267"/>
      <c r="D17" s="267"/>
      <c r="E17" s="267"/>
      <c r="F17" s="267"/>
      <c r="G17" s="267"/>
      <c r="H17" s="267"/>
      <c r="I17" s="267"/>
      <c r="J17" s="267"/>
      <c r="K17" s="268"/>
      <c r="L17" s="253"/>
      <c r="M17" s="225"/>
      <c r="N17" s="225"/>
      <c r="O17" s="225"/>
      <c r="P17" s="225"/>
      <c r="Q17" s="225"/>
      <c r="R17" s="225"/>
      <c r="S17" s="136" t="s">
        <v>76</v>
      </c>
      <c r="T17" s="136"/>
      <c r="U17" s="136"/>
      <c r="V17" s="136"/>
      <c r="W17" s="136"/>
      <c r="X17" s="136"/>
      <c r="Y17" s="136"/>
      <c r="Z17" s="136"/>
      <c r="AA17" s="136"/>
      <c r="AB17" s="136"/>
      <c r="AC17" s="9"/>
      <c r="AD17" s="23"/>
    </row>
    <row r="18" spans="1:30" ht="22.5" customHeight="1">
      <c r="A18" s="257" t="s">
        <v>217</v>
      </c>
      <c r="B18" s="258"/>
      <c r="C18" s="258"/>
      <c r="D18" s="258"/>
      <c r="E18" s="258"/>
      <c r="F18" s="258"/>
      <c r="G18" s="258"/>
      <c r="H18" s="258"/>
      <c r="I18" s="258"/>
      <c r="J18" s="258"/>
      <c r="K18" s="259"/>
      <c r="L18" s="300"/>
      <c r="M18" s="301"/>
      <c r="N18" s="301"/>
      <c r="O18" s="301"/>
      <c r="P18" s="301"/>
      <c r="Q18" s="301"/>
      <c r="R18" s="301"/>
      <c r="S18" s="176" t="s">
        <v>76</v>
      </c>
      <c r="T18" s="175"/>
      <c r="U18" s="175"/>
      <c r="V18" s="23"/>
      <c r="W18" s="23"/>
      <c r="X18" s="23"/>
      <c r="Y18" s="23"/>
      <c r="Z18" s="23"/>
      <c r="AA18" s="23"/>
      <c r="AB18" s="23"/>
      <c r="AC18" s="173"/>
    </row>
    <row r="19" spans="1:30" ht="22.5" customHeight="1">
      <c r="A19" s="260"/>
      <c r="B19" s="261"/>
      <c r="C19" s="261"/>
      <c r="D19" s="261"/>
      <c r="E19" s="261"/>
      <c r="F19" s="261"/>
      <c r="G19" s="261"/>
      <c r="H19" s="261"/>
      <c r="I19" s="261"/>
      <c r="J19" s="261"/>
      <c r="K19" s="262"/>
      <c r="L19" s="174"/>
      <c r="M19" s="174"/>
      <c r="N19" s="174"/>
      <c r="O19" s="171"/>
      <c r="P19" s="171"/>
      <c r="Q19" s="171"/>
      <c r="R19" s="171"/>
      <c r="S19" s="171"/>
      <c r="T19" s="171"/>
      <c r="U19" s="171"/>
      <c r="V19" s="172"/>
      <c r="W19" s="23"/>
      <c r="X19" s="23"/>
      <c r="Y19" s="23"/>
      <c r="Z19" s="23"/>
      <c r="AA19" s="23"/>
      <c r="AB19" s="23"/>
      <c r="AC19" s="173"/>
    </row>
    <row r="20" spans="1:30" ht="22.5" customHeight="1" thickBot="1">
      <c r="A20" s="246" t="s">
        <v>244</v>
      </c>
      <c r="B20" s="247"/>
      <c r="C20" s="247"/>
      <c r="D20" s="247"/>
      <c r="E20" s="247"/>
      <c r="F20" s="247"/>
      <c r="G20" s="247"/>
      <c r="H20" s="247"/>
      <c r="I20" s="247"/>
      <c r="J20" s="247"/>
      <c r="K20" s="248"/>
      <c r="L20" s="302">
        <f>IF(L18&gt;=10^7,10^7,ROUNDDOWN(L18,-3))</f>
        <v>0</v>
      </c>
      <c r="M20" s="303"/>
      <c r="N20" s="303"/>
      <c r="O20" s="303"/>
      <c r="P20" s="303"/>
      <c r="Q20" s="303"/>
      <c r="R20" s="303"/>
      <c r="S20" s="177" t="s">
        <v>1</v>
      </c>
      <c r="T20" s="188" t="s">
        <v>220</v>
      </c>
      <c r="U20" s="10"/>
      <c r="V20" s="10"/>
      <c r="W20" s="10"/>
      <c r="X20" s="10"/>
      <c r="Y20" s="10"/>
      <c r="Z20" s="10"/>
      <c r="AA20" s="10"/>
      <c r="AB20" s="10"/>
      <c r="AC20" s="11"/>
      <c r="AD20" s="23"/>
    </row>
    <row r="21" spans="1:30" ht="22.5" customHeight="1">
      <c r="A21" s="442"/>
      <c r="B21" s="437"/>
      <c r="C21" s="437"/>
      <c r="D21" s="437"/>
      <c r="E21" s="437"/>
      <c r="F21" s="437"/>
      <c r="G21" s="437"/>
      <c r="H21" s="437"/>
      <c r="I21" s="437"/>
      <c r="J21" s="437"/>
      <c r="K21" s="443"/>
      <c r="L21" s="444"/>
      <c r="M21" s="444"/>
      <c r="N21" s="444"/>
      <c r="O21" s="444"/>
      <c r="P21" s="444"/>
      <c r="Q21" s="444"/>
      <c r="R21" s="444"/>
      <c r="S21" s="445"/>
      <c r="T21" s="438"/>
      <c r="U21" s="23"/>
      <c r="V21" s="23"/>
      <c r="W21" s="23"/>
      <c r="X21" s="23"/>
      <c r="Y21" s="23"/>
      <c r="Z21" s="23"/>
      <c r="AA21" s="23"/>
      <c r="AB21" s="23"/>
      <c r="AC21" s="23"/>
      <c r="AD21" s="23"/>
    </row>
    <row r="22" spans="1:30" ht="22.5" customHeight="1" thickBot="1">
      <c r="A22" s="209"/>
      <c r="B22" s="23"/>
      <c r="C22" s="23"/>
      <c r="D22" s="23"/>
      <c r="E22" s="23"/>
      <c r="F22" s="23"/>
      <c r="G22" s="23"/>
      <c r="H22" s="135"/>
      <c r="I22" s="135"/>
      <c r="J22" s="135"/>
      <c r="K22" s="135"/>
      <c r="L22" s="135"/>
      <c r="M22" s="135"/>
      <c r="N22" s="134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</row>
    <row r="23" spans="1:30" ht="22.5" customHeight="1">
      <c r="B23" s="219" t="s">
        <v>206</v>
      </c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1"/>
      <c r="AB23" s="166"/>
      <c r="AC23" s="167"/>
      <c r="AD23" s="167"/>
    </row>
    <row r="24" spans="1:30" ht="22.5" customHeight="1" thickBot="1">
      <c r="B24" s="222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4"/>
      <c r="AB24" s="166"/>
      <c r="AC24" s="167"/>
      <c r="AD24" s="167"/>
    </row>
    <row r="25" spans="1:30">
      <c r="B25" s="203" t="s">
        <v>207</v>
      </c>
      <c r="N25" s="214"/>
      <c r="O25" s="146"/>
      <c r="P25" s="214"/>
    </row>
    <row r="26" spans="1:30" ht="15" customHeight="1"/>
    <row r="27" spans="1:30" ht="22.5" customHeight="1" thickBot="1">
      <c r="A27" s="163" t="s">
        <v>176</v>
      </c>
      <c r="F27" s="12" t="s">
        <v>208</v>
      </c>
    </row>
    <row r="28" spans="1:30" ht="22.5" customHeight="1">
      <c r="B28" s="306" t="s">
        <v>209</v>
      </c>
      <c r="C28" s="278"/>
      <c r="D28" s="278"/>
      <c r="E28" s="278"/>
      <c r="F28" s="278"/>
      <c r="G28" s="278"/>
      <c r="H28" s="278"/>
      <c r="I28" s="278"/>
      <c r="J28" s="278"/>
      <c r="K28" s="278"/>
      <c r="L28" s="278"/>
      <c r="M28" s="231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3"/>
    </row>
    <row r="29" spans="1:30" ht="22.5" customHeight="1">
      <c r="B29" s="280" t="s">
        <v>78</v>
      </c>
      <c r="C29" s="273"/>
      <c r="D29" s="273"/>
      <c r="E29" s="273"/>
      <c r="F29" s="273"/>
      <c r="G29" s="273"/>
      <c r="H29" s="273"/>
      <c r="I29" s="273"/>
      <c r="J29" s="273"/>
      <c r="K29" s="273"/>
      <c r="L29" s="273"/>
      <c r="M29" s="226"/>
      <c r="N29" s="227"/>
      <c r="O29" s="228"/>
      <c r="P29" s="136" t="s">
        <v>79</v>
      </c>
      <c r="Q29" s="136" t="s">
        <v>80</v>
      </c>
      <c r="R29" s="226"/>
      <c r="S29" s="228"/>
      <c r="T29" s="136" t="s">
        <v>81</v>
      </c>
      <c r="U29" s="136" t="s">
        <v>82</v>
      </c>
      <c r="V29" s="229">
        <f>(M29*R29)/1000</f>
        <v>0</v>
      </c>
      <c r="W29" s="230"/>
      <c r="X29" s="136" t="s">
        <v>83</v>
      </c>
      <c r="Y29" s="136"/>
      <c r="Z29" s="9"/>
    </row>
    <row r="30" spans="1:30" ht="22.5" customHeight="1">
      <c r="B30" s="307" t="s">
        <v>149</v>
      </c>
      <c r="C30" s="308"/>
      <c r="D30" s="308"/>
      <c r="E30" s="308"/>
      <c r="F30" s="308"/>
      <c r="G30" s="308"/>
      <c r="H30" s="308"/>
      <c r="I30" s="308"/>
      <c r="J30" s="308"/>
      <c r="K30" s="308"/>
      <c r="L30" s="309"/>
      <c r="M30" s="234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6"/>
    </row>
    <row r="31" spans="1:30" ht="22.5" customHeight="1">
      <c r="B31" s="310" t="s">
        <v>150</v>
      </c>
      <c r="C31" s="273"/>
      <c r="D31" s="273"/>
      <c r="E31" s="273"/>
      <c r="F31" s="273"/>
      <c r="G31" s="273"/>
      <c r="H31" s="273"/>
      <c r="I31" s="273"/>
      <c r="J31" s="273"/>
      <c r="K31" s="273"/>
      <c r="L31" s="273"/>
      <c r="M31" s="226"/>
      <c r="N31" s="227"/>
      <c r="O31" s="227"/>
      <c r="P31" s="227"/>
      <c r="Q31" s="227"/>
      <c r="R31" s="228"/>
      <c r="S31" s="136"/>
      <c r="T31" s="136"/>
      <c r="U31" s="136"/>
      <c r="V31" s="136"/>
      <c r="W31" s="136"/>
      <c r="X31" s="136"/>
      <c r="Y31" s="136"/>
      <c r="Z31" s="9"/>
    </row>
    <row r="32" spans="1:30" ht="22.5" customHeight="1">
      <c r="B32" s="310" t="s">
        <v>151</v>
      </c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26"/>
      <c r="N32" s="227"/>
      <c r="O32" s="227"/>
      <c r="P32" s="227"/>
      <c r="Q32" s="227"/>
      <c r="R32" s="228"/>
      <c r="S32" s="202" t="s">
        <v>113</v>
      </c>
      <c r="T32" s="136"/>
      <c r="U32" s="136"/>
      <c r="V32" s="136"/>
      <c r="W32" s="136"/>
      <c r="X32" s="136"/>
      <c r="Y32" s="136"/>
      <c r="Z32" s="9"/>
    </row>
    <row r="33" spans="1:31" ht="22.5" customHeight="1">
      <c r="B33" s="240" t="s">
        <v>212</v>
      </c>
      <c r="C33" s="273"/>
      <c r="D33" s="273"/>
      <c r="E33" s="273"/>
      <c r="F33" s="273"/>
      <c r="G33" s="273"/>
      <c r="H33" s="273"/>
      <c r="I33" s="273"/>
      <c r="J33" s="273"/>
      <c r="K33" s="273"/>
      <c r="L33" s="273"/>
      <c r="M33" s="226"/>
      <c r="N33" s="227"/>
      <c r="O33" s="315" t="s">
        <v>84</v>
      </c>
      <c r="P33" s="316"/>
      <c r="Q33" s="234"/>
      <c r="R33" s="235"/>
      <c r="S33" s="235"/>
      <c r="T33" s="235"/>
      <c r="U33" s="235"/>
      <c r="V33" s="235"/>
      <c r="W33" s="235"/>
      <c r="X33" s="235"/>
      <c r="Y33" s="235"/>
      <c r="Z33" s="236"/>
      <c r="AC33" s="146"/>
      <c r="AD33" s="146"/>
      <c r="AE33" s="146"/>
    </row>
    <row r="34" spans="1:31" ht="22.5" customHeight="1">
      <c r="B34" s="240" t="s">
        <v>213</v>
      </c>
      <c r="C34" s="241"/>
      <c r="D34" s="241"/>
      <c r="E34" s="241"/>
      <c r="F34" s="241"/>
      <c r="G34" s="241"/>
      <c r="H34" s="241"/>
      <c r="I34" s="241"/>
      <c r="J34" s="241"/>
      <c r="K34" s="241"/>
      <c r="L34" s="242"/>
      <c r="M34" s="237"/>
      <c r="N34" s="238"/>
      <c r="O34" s="238"/>
      <c r="P34" s="238"/>
      <c r="Q34" s="238"/>
      <c r="R34" s="239"/>
      <c r="S34" s="208" t="s">
        <v>227</v>
      </c>
      <c r="T34" s="136"/>
      <c r="U34" s="136"/>
      <c r="V34" s="136"/>
      <c r="W34" s="136"/>
      <c r="X34" s="136"/>
      <c r="Y34" s="136"/>
      <c r="Z34" s="9"/>
    </row>
    <row r="35" spans="1:31" ht="22.5" customHeight="1">
      <c r="B35" s="240" t="s">
        <v>215</v>
      </c>
      <c r="C35" s="241"/>
      <c r="D35" s="241"/>
      <c r="E35" s="241"/>
      <c r="F35" s="241"/>
      <c r="G35" s="241"/>
      <c r="H35" s="241"/>
      <c r="I35" s="241"/>
      <c r="J35" s="241"/>
      <c r="K35" s="241"/>
      <c r="L35" s="242"/>
      <c r="M35" s="237"/>
      <c r="N35" s="238"/>
      <c r="O35" s="238"/>
      <c r="P35" s="238"/>
      <c r="Q35" s="238"/>
      <c r="R35" s="239"/>
      <c r="S35" s="136" t="s">
        <v>76</v>
      </c>
      <c r="T35" s="136"/>
      <c r="U35" s="136"/>
      <c r="V35" s="136"/>
      <c r="W35" s="136"/>
      <c r="X35" s="136"/>
      <c r="Y35" s="136"/>
      <c r="Z35" s="9"/>
      <c r="AD35" s="168"/>
    </row>
    <row r="36" spans="1:31" ht="22.5" customHeight="1" thickBot="1">
      <c r="B36" s="244" t="s">
        <v>242</v>
      </c>
      <c r="C36" s="245"/>
      <c r="D36" s="245"/>
      <c r="E36" s="245"/>
      <c r="F36" s="245"/>
      <c r="G36" s="245"/>
      <c r="H36" s="245"/>
      <c r="I36" s="245"/>
      <c r="J36" s="245"/>
      <c r="K36" s="245"/>
      <c r="L36" s="245"/>
      <c r="M36" s="285">
        <f>ROUNDDOWN(M35*2/3,-3)</f>
        <v>0</v>
      </c>
      <c r="N36" s="286"/>
      <c r="O36" s="286"/>
      <c r="P36" s="286"/>
      <c r="Q36" s="286"/>
      <c r="R36" s="286"/>
      <c r="S36" s="206" t="s">
        <v>76</v>
      </c>
      <c r="T36" s="162"/>
      <c r="U36" s="205"/>
      <c r="V36" s="205"/>
      <c r="W36" s="205"/>
      <c r="X36" s="205"/>
      <c r="Y36" s="205"/>
      <c r="Z36" s="11"/>
      <c r="AC36" s="146"/>
      <c r="AD36" s="147"/>
      <c r="AE36" s="146"/>
    </row>
    <row r="37" spans="1:31">
      <c r="B37" s="169" t="s">
        <v>211</v>
      </c>
    </row>
    <row r="38" spans="1:31">
      <c r="B38" s="12"/>
      <c r="AB38" s="146"/>
      <c r="AC38" s="146"/>
      <c r="AD38" s="146"/>
    </row>
    <row r="39" spans="1:31" ht="22.5" customHeight="1"/>
    <row r="40" spans="1:31" ht="22.5" customHeight="1" thickBot="1">
      <c r="A40" s="163" t="s">
        <v>177</v>
      </c>
    </row>
    <row r="41" spans="1:31" ht="22.5" customHeight="1">
      <c r="B41" s="299" t="s">
        <v>77</v>
      </c>
      <c r="C41" s="278"/>
      <c r="D41" s="278"/>
      <c r="E41" s="278"/>
      <c r="F41" s="278"/>
      <c r="G41" s="278"/>
      <c r="H41" s="278"/>
      <c r="I41" s="278"/>
      <c r="J41" s="278"/>
      <c r="K41" s="278"/>
      <c r="L41" s="278"/>
      <c r="M41" s="249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32"/>
      <c r="Z41" s="233"/>
    </row>
    <row r="42" spans="1:31" ht="22.5" customHeight="1">
      <c r="B42" s="272" t="s">
        <v>178</v>
      </c>
      <c r="C42" s="273"/>
      <c r="D42" s="273"/>
      <c r="E42" s="273"/>
      <c r="F42" s="273"/>
      <c r="G42" s="273"/>
      <c r="H42" s="273"/>
      <c r="I42" s="273"/>
      <c r="J42" s="273"/>
      <c r="K42" s="273"/>
      <c r="L42" s="273"/>
      <c r="M42" s="226"/>
      <c r="N42" s="227"/>
      <c r="O42" s="227"/>
      <c r="P42" s="228"/>
      <c r="Q42" s="136" t="s">
        <v>85</v>
      </c>
      <c r="R42" s="136"/>
      <c r="S42" s="136"/>
      <c r="T42" s="136"/>
      <c r="U42" s="136"/>
      <c r="V42" s="136"/>
      <c r="W42" s="136"/>
      <c r="X42" s="136"/>
      <c r="Y42" s="136"/>
      <c r="Z42" s="9"/>
    </row>
    <row r="43" spans="1:31" ht="22.5" customHeight="1">
      <c r="B43" s="272" t="s">
        <v>179</v>
      </c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26"/>
      <c r="N43" s="227"/>
      <c r="O43" s="227"/>
      <c r="P43" s="227"/>
      <c r="Q43" s="227"/>
      <c r="R43" s="228"/>
      <c r="S43" s="136"/>
      <c r="T43" s="136"/>
      <c r="U43" s="136"/>
      <c r="V43" s="136"/>
      <c r="W43" s="136"/>
      <c r="X43" s="136"/>
      <c r="Y43" s="136"/>
      <c r="Z43" s="9"/>
    </row>
    <row r="44" spans="1:31" ht="22.5" customHeight="1">
      <c r="B44" s="272" t="s">
        <v>180</v>
      </c>
      <c r="C44" s="273"/>
      <c r="D44" s="273"/>
      <c r="E44" s="273"/>
      <c r="F44" s="273"/>
      <c r="G44" s="273"/>
      <c r="H44" s="273"/>
      <c r="I44" s="273"/>
      <c r="J44" s="273"/>
      <c r="K44" s="273"/>
      <c r="L44" s="273"/>
      <c r="M44" s="250"/>
      <c r="N44" s="251"/>
      <c r="O44" s="251"/>
      <c r="P44" s="251"/>
      <c r="Q44" s="251"/>
      <c r="R44" s="252"/>
      <c r="S44" s="200" t="s">
        <v>113</v>
      </c>
      <c r="T44" s="136"/>
      <c r="U44" s="136"/>
      <c r="V44" s="136"/>
      <c r="W44" s="136"/>
      <c r="X44" s="136"/>
      <c r="Y44" s="136"/>
      <c r="Z44" s="9"/>
    </row>
    <row r="45" spans="1:31" ht="22.5" customHeight="1">
      <c r="B45" s="282" t="s">
        <v>189</v>
      </c>
      <c r="C45" s="241"/>
      <c r="D45" s="241"/>
      <c r="E45" s="241"/>
      <c r="F45" s="241"/>
      <c r="G45" s="241"/>
      <c r="H45" s="241"/>
      <c r="I45" s="241"/>
      <c r="J45" s="241"/>
      <c r="K45" s="241"/>
      <c r="L45" s="242"/>
      <c r="M45" s="287"/>
      <c r="N45" s="288"/>
      <c r="O45" s="288"/>
      <c r="P45" s="288"/>
      <c r="Q45" s="288"/>
      <c r="R45" s="289"/>
      <c r="S45" s="136" t="s">
        <v>76</v>
      </c>
      <c r="T45" s="137"/>
      <c r="U45" s="137"/>
      <c r="V45" s="137"/>
      <c r="W45" s="137"/>
      <c r="X45" s="137"/>
      <c r="Y45" s="137"/>
      <c r="Z45" s="138"/>
    </row>
    <row r="46" spans="1:31" ht="22.5" customHeight="1">
      <c r="B46" s="240" t="s">
        <v>205</v>
      </c>
      <c r="C46" s="274"/>
      <c r="D46" s="274"/>
      <c r="E46" s="274"/>
      <c r="F46" s="274"/>
      <c r="G46" s="274"/>
      <c r="H46" s="274"/>
      <c r="I46" s="274"/>
      <c r="J46" s="274"/>
      <c r="K46" s="274"/>
      <c r="L46" s="275"/>
      <c r="M46" s="253"/>
      <c r="N46" s="225"/>
      <c r="O46" s="225"/>
      <c r="P46" s="225"/>
      <c r="Q46" s="225"/>
      <c r="R46" s="254"/>
      <c r="S46" s="136" t="s">
        <v>76</v>
      </c>
      <c r="T46" s="136"/>
      <c r="U46" s="136"/>
      <c r="V46" s="136"/>
      <c r="W46" s="136"/>
      <c r="X46" s="136"/>
      <c r="Y46" s="136"/>
      <c r="Z46" s="9"/>
    </row>
    <row r="47" spans="1:31" ht="22.5" customHeight="1" thickBot="1">
      <c r="B47" s="244" t="s">
        <v>243</v>
      </c>
      <c r="C47" s="245"/>
      <c r="D47" s="245"/>
      <c r="E47" s="245"/>
      <c r="F47" s="245"/>
      <c r="G47" s="245"/>
      <c r="H47" s="245"/>
      <c r="I47" s="245"/>
      <c r="J47" s="245"/>
      <c r="K47" s="245"/>
      <c r="L47" s="245"/>
      <c r="M47" s="285">
        <f>ROUNDDOWN(M46*2/3,-3)</f>
        <v>0</v>
      </c>
      <c r="N47" s="286"/>
      <c r="O47" s="286"/>
      <c r="P47" s="286"/>
      <c r="Q47" s="286"/>
      <c r="R47" s="286"/>
      <c r="S47" s="206" t="s">
        <v>76</v>
      </c>
      <c r="T47" s="162"/>
      <c r="U47" s="205"/>
      <c r="V47" s="205"/>
      <c r="W47" s="205"/>
      <c r="X47" s="205"/>
      <c r="Y47" s="205"/>
      <c r="Z47" s="204"/>
    </row>
    <row r="48" spans="1:31">
      <c r="A48" s="23"/>
      <c r="B48" s="169" t="s">
        <v>211</v>
      </c>
    </row>
    <row r="49" spans="1:29">
      <c r="A49" s="23"/>
      <c r="B49" s="170"/>
      <c r="K49" s="13"/>
    </row>
    <row r="50" spans="1:29" ht="22.5" customHeight="1" thickBot="1"/>
    <row r="51" spans="1:29" ht="22.5" customHeight="1">
      <c r="B51" s="219" t="s">
        <v>210</v>
      </c>
      <c r="C51" s="220"/>
      <c r="D51" s="220"/>
      <c r="E51" s="220"/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20"/>
      <c r="Z51" s="220"/>
      <c r="AA51" s="221"/>
    </row>
    <row r="52" spans="1:29" ht="22.5" customHeight="1" thickBot="1">
      <c r="B52" s="222"/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23"/>
      <c r="Z52" s="223"/>
      <c r="AA52" s="224"/>
    </row>
    <row r="53" spans="1:29" ht="22.5" customHeight="1"/>
    <row r="54" spans="1:29" ht="22.5" customHeight="1" thickBot="1">
      <c r="A54" s="163" t="s">
        <v>181</v>
      </c>
    </row>
    <row r="55" spans="1:29" ht="22.5" customHeight="1">
      <c r="A55" s="277" t="s">
        <v>86</v>
      </c>
      <c r="B55" s="278"/>
      <c r="C55" s="278"/>
      <c r="D55" s="278"/>
      <c r="E55" s="279"/>
      <c r="F55" s="270" t="s">
        <v>87</v>
      </c>
      <c r="G55" s="270"/>
      <c r="H55" s="276"/>
      <c r="I55" s="276"/>
      <c r="J55" s="276"/>
      <c r="K55" s="276"/>
      <c r="L55" s="270" t="s">
        <v>88</v>
      </c>
      <c r="M55" s="270"/>
      <c r="N55" s="270"/>
      <c r="O55" s="232"/>
      <c r="P55" s="276"/>
      <c r="Q55" s="276"/>
      <c r="R55" s="276"/>
      <c r="S55" s="270" t="s">
        <v>89</v>
      </c>
      <c r="T55" s="270"/>
      <c r="U55" s="297"/>
      <c r="V55" s="298"/>
      <c r="W55" s="298"/>
      <c r="X55" s="298"/>
      <c r="Y55" s="270" t="s">
        <v>90</v>
      </c>
      <c r="Z55" s="270"/>
      <c r="AA55" s="270"/>
      <c r="AB55" s="290"/>
      <c r="AC55" s="291"/>
    </row>
    <row r="56" spans="1:29" ht="22.5" customHeight="1">
      <c r="A56" s="280" t="s">
        <v>91</v>
      </c>
      <c r="B56" s="273"/>
      <c r="C56" s="273"/>
      <c r="D56" s="273"/>
      <c r="E56" s="281"/>
      <c r="F56" s="271" t="s">
        <v>87</v>
      </c>
      <c r="G56" s="271"/>
      <c r="H56" s="292"/>
      <c r="I56" s="227"/>
      <c r="J56" s="227"/>
      <c r="K56" s="227"/>
      <c r="L56" s="271" t="s">
        <v>88</v>
      </c>
      <c r="M56" s="271"/>
      <c r="N56" s="271"/>
      <c r="O56" s="235"/>
      <c r="P56" s="227"/>
      <c r="Q56" s="227"/>
      <c r="R56" s="227"/>
      <c r="S56" s="271" t="s">
        <v>89</v>
      </c>
      <c r="T56" s="271"/>
      <c r="U56" s="293"/>
      <c r="V56" s="294"/>
      <c r="W56" s="294"/>
      <c r="X56" s="294"/>
      <c r="Y56" s="271" t="s">
        <v>90</v>
      </c>
      <c r="Z56" s="271"/>
      <c r="AA56" s="271"/>
      <c r="AB56" s="295"/>
      <c r="AC56" s="296"/>
    </row>
    <row r="57" spans="1:29" ht="22.5" customHeight="1">
      <c r="A57" s="280" t="s">
        <v>92</v>
      </c>
      <c r="B57" s="273"/>
      <c r="C57" s="273"/>
      <c r="D57" s="273"/>
      <c r="E57" s="281"/>
      <c r="F57" s="243"/>
      <c r="G57" s="243"/>
      <c r="H57" s="243"/>
      <c r="I57" s="243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9"/>
    </row>
    <row r="58" spans="1:29" ht="22.5" customHeight="1">
      <c r="A58" s="282" t="s">
        <v>204</v>
      </c>
      <c r="B58" s="274"/>
      <c r="C58" s="274"/>
      <c r="D58" s="274"/>
      <c r="E58" s="274"/>
      <c r="F58" s="287"/>
      <c r="G58" s="288"/>
      <c r="H58" s="288"/>
      <c r="I58" s="288"/>
      <c r="J58" s="288"/>
      <c r="K58" s="201" t="s">
        <v>1</v>
      </c>
      <c r="L58" s="136"/>
      <c r="R58" s="136"/>
      <c r="S58" s="137"/>
      <c r="T58" s="137"/>
      <c r="U58" s="137"/>
      <c r="V58" s="137"/>
      <c r="W58" s="137"/>
      <c r="X58" s="137"/>
      <c r="Y58" s="165"/>
      <c r="Z58" s="136"/>
      <c r="AC58" s="9"/>
    </row>
    <row r="59" spans="1:29" ht="22.5" customHeight="1">
      <c r="A59" s="282" t="s">
        <v>191</v>
      </c>
      <c r="B59" s="274"/>
      <c r="C59" s="274"/>
      <c r="D59" s="274"/>
      <c r="E59" s="275"/>
      <c r="F59" s="225"/>
      <c r="G59" s="225"/>
      <c r="H59" s="225"/>
      <c r="I59" s="225"/>
      <c r="J59" s="225"/>
      <c r="K59" s="8" t="s">
        <v>76</v>
      </c>
      <c r="L59" s="17"/>
      <c r="M59" s="20"/>
      <c r="N59" s="8"/>
      <c r="O59" s="17"/>
      <c r="P59" s="21"/>
      <c r="Q59" s="22"/>
      <c r="R59" s="22"/>
      <c r="S59" s="22"/>
      <c r="T59" s="22"/>
      <c r="U59" s="22"/>
      <c r="V59" s="8"/>
      <c r="W59" s="8"/>
      <c r="X59" s="8"/>
      <c r="Y59" s="8"/>
      <c r="Z59" s="8"/>
      <c r="AA59" s="8"/>
      <c r="AB59" s="8"/>
      <c r="AC59" s="9"/>
    </row>
    <row r="60" spans="1:29" ht="22.5" customHeight="1" thickBot="1">
      <c r="A60" s="244" t="s">
        <v>192</v>
      </c>
      <c r="B60" s="283"/>
      <c r="C60" s="283"/>
      <c r="D60" s="283"/>
      <c r="E60" s="284"/>
      <c r="F60" s="269">
        <f>ROUNDDOWN(F59*2/3,-3)</f>
        <v>0</v>
      </c>
      <c r="G60" s="269"/>
      <c r="H60" s="269"/>
      <c r="I60" s="269"/>
      <c r="J60" s="269"/>
      <c r="K60" s="10" t="s">
        <v>76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1"/>
    </row>
    <row r="61" spans="1:29">
      <c r="A61" s="14" t="s">
        <v>187</v>
      </c>
    </row>
    <row r="62" spans="1:29">
      <c r="I62" s="12" t="s">
        <v>188</v>
      </c>
    </row>
    <row r="63" spans="1:29" ht="22.5" customHeight="1">
      <c r="I63" s="12"/>
    </row>
    <row r="64" spans="1:29" ht="22.5" customHeight="1" thickBot="1">
      <c r="A64" s="209"/>
      <c r="B64" s="23"/>
      <c r="C64" s="23"/>
      <c r="D64" s="23"/>
      <c r="E64" s="23"/>
      <c r="F64" s="23"/>
      <c r="G64" s="23"/>
      <c r="H64" s="135"/>
      <c r="I64" s="135"/>
      <c r="J64" s="135"/>
      <c r="K64" s="135"/>
      <c r="L64" s="135"/>
      <c r="M64" s="135"/>
      <c r="N64" s="134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</row>
    <row r="65" spans="1:27" ht="22.5" customHeight="1">
      <c r="B65" s="219" t="s">
        <v>221</v>
      </c>
      <c r="C65" s="220"/>
      <c r="D65" s="220"/>
      <c r="E65" s="220"/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20"/>
      <c r="Z65" s="220"/>
      <c r="AA65" s="221"/>
    </row>
    <row r="66" spans="1:27" ht="22.5" customHeight="1" thickBot="1">
      <c r="B66" s="222"/>
      <c r="C66" s="223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23"/>
      <c r="Z66" s="223"/>
      <c r="AA66" s="224"/>
    </row>
    <row r="67" spans="1:27" ht="22.5" customHeight="1"/>
    <row r="68" spans="1:27" ht="22.5" customHeight="1" thickBot="1">
      <c r="A68" s="215" t="s">
        <v>229</v>
      </c>
    </row>
    <row r="69" spans="1:27" ht="22.5" customHeight="1">
      <c r="A69" s="216" t="s">
        <v>198</v>
      </c>
      <c r="B69" s="217"/>
      <c r="C69" s="217"/>
      <c r="D69" s="217"/>
      <c r="E69" s="218"/>
      <c r="F69" s="249"/>
      <c r="G69" s="311"/>
      <c r="H69" s="311"/>
      <c r="I69" s="311"/>
      <c r="J69" s="311"/>
      <c r="K69" s="311"/>
      <c r="L69" s="311"/>
      <c r="M69" s="311"/>
      <c r="N69" s="311"/>
      <c r="O69" s="312"/>
      <c r="P69" s="210"/>
    </row>
    <row r="70" spans="1:27" ht="22.5" customHeight="1">
      <c r="A70" s="282" t="s">
        <v>199</v>
      </c>
      <c r="B70" s="274"/>
      <c r="C70" s="274"/>
      <c r="D70" s="274"/>
      <c r="E70" s="275"/>
      <c r="F70" s="323"/>
      <c r="G70" s="292"/>
      <c r="H70" s="292"/>
      <c r="I70" s="292"/>
      <c r="J70" s="292"/>
      <c r="K70" s="292"/>
      <c r="L70" s="292"/>
      <c r="M70" s="292"/>
      <c r="N70" s="292"/>
      <c r="O70" s="324"/>
      <c r="P70" s="210"/>
    </row>
    <row r="71" spans="1:27" ht="22.5" customHeight="1">
      <c r="A71" s="282" t="s">
        <v>200</v>
      </c>
      <c r="B71" s="274"/>
      <c r="C71" s="274"/>
      <c r="D71" s="274"/>
      <c r="E71" s="275"/>
      <c r="F71" s="313"/>
      <c r="G71" s="314"/>
      <c r="H71" s="314"/>
      <c r="I71" s="314"/>
      <c r="J71" s="314"/>
      <c r="K71" s="314"/>
      <c r="L71" s="314"/>
      <c r="M71" s="314"/>
      <c r="N71" s="314"/>
      <c r="O71" s="9" t="s">
        <v>76</v>
      </c>
      <c r="P71" s="211"/>
    </row>
    <row r="72" spans="1:27" ht="22.5" customHeight="1">
      <c r="A72" s="282" t="s">
        <v>201</v>
      </c>
      <c r="B72" s="274"/>
      <c r="C72" s="274"/>
      <c r="D72" s="274"/>
      <c r="E72" s="275"/>
      <c r="F72" s="253"/>
      <c r="G72" s="225"/>
      <c r="H72" s="225"/>
      <c r="I72" s="225"/>
      <c r="J72" s="225"/>
      <c r="K72" s="225"/>
      <c r="L72" s="225"/>
      <c r="M72" s="225"/>
      <c r="N72" s="225"/>
      <c r="O72" s="9" t="s">
        <v>76</v>
      </c>
      <c r="P72" s="212"/>
    </row>
    <row r="73" spans="1:27" ht="22.5" customHeight="1" thickBot="1">
      <c r="A73" s="320" t="s">
        <v>202</v>
      </c>
      <c r="B73" s="283"/>
      <c r="C73" s="283"/>
      <c r="D73" s="283"/>
      <c r="E73" s="284"/>
      <c r="F73" s="321">
        <f>ROUNDDOWN(F72*2/3,-3)</f>
        <v>0</v>
      </c>
      <c r="G73" s="322"/>
      <c r="H73" s="322"/>
      <c r="I73" s="322"/>
      <c r="J73" s="322"/>
      <c r="K73" s="322"/>
      <c r="L73" s="322"/>
      <c r="M73" s="322"/>
      <c r="N73" s="322"/>
      <c r="O73" s="11" t="s">
        <v>76</v>
      </c>
      <c r="P73" s="212"/>
    </row>
    <row r="74" spans="1:27" ht="22.5" customHeight="1"/>
  </sheetData>
  <mergeCells count="100">
    <mergeCell ref="A70:E70"/>
    <mergeCell ref="A71:E71"/>
    <mergeCell ref="A72:E72"/>
    <mergeCell ref="A73:E73"/>
    <mergeCell ref="F73:N73"/>
    <mergeCell ref="F72:N72"/>
    <mergeCell ref="F70:O70"/>
    <mergeCell ref="F69:O69"/>
    <mergeCell ref="F71:N71"/>
    <mergeCell ref="M35:R35"/>
    <mergeCell ref="O33:P33"/>
    <mergeCell ref="A10:E10"/>
    <mergeCell ref="F10:H10"/>
    <mergeCell ref="A11:K11"/>
    <mergeCell ref="A12:K12"/>
    <mergeCell ref="A13:K13"/>
    <mergeCell ref="A14:K14"/>
    <mergeCell ref="N15:AC15"/>
    <mergeCell ref="N16:AC16"/>
    <mergeCell ref="M36:R36"/>
    <mergeCell ref="B65:AA66"/>
    <mergeCell ref="B33:L33"/>
    <mergeCell ref="L17:R17"/>
    <mergeCell ref="B28:L28"/>
    <mergeCell ref="B30:L30"/>
    <mergeCell ref="B29:L29"/>
    <mergeCell ref="B31:L31"/>
    <mergeCell ref="B32:L32"/>
    <mergeCell ref="L18:R18"/>
    <mergeCell ref="L20:R20"/>
    <mergeCell ref="L11:AC11"/>
    <mergeCell ref="L12:AC12"/>
    <mergeCell ref="L13:AC13"/>
    <mergeCell ref="L14:AC14"/>
    <mergeCell ref="B41:L41"/>
    <mergeCell ref="B42:L42"/>
    <mergeCell ref="B43:L43"/>
    <mergeCell ref="B36:L36"/>
    <mergeCell ref="R29:S29"/>
    <mergeCell ref="B45:L45"/>
    <mergeCell ref="M45:R45"/>
    <mergeCell ref="N8:P8"/>
    <mergeCell ref="AB55:AC55"/>
    <mergeCell ref="H56:K56"/>
    <mergeCell ref="O56:R56"/>
    <mergeCell ref="U56:X56"/>
    <mergeCell ref="AB56:AC56"/>
    <mergeCell ref="Y55:AA55"/>
    <mergeCell ref="Y56:AA56"/>
    <mergeCell ref="H55:K55"/>
    <mergeCell ref="O55:R55"/>
    <mergeCell ref="U55:X55"/>
    <mergeCell ref="B44:L44"/>
    <mergeCell ref="B46:L46"/>
    <mergeCell ref="C7:F7"/>
    <mergeCell ref="S56:T56"/>
    <mergeCell ref="A55:E55"/>
    <mergeCell ref="A56:E56"/>
    <mergeCell ref="A57:E57"/>
    <mergeCell ref="A58:E58"/>
    <mergeCell ref="A59:E59"/>
    <mergeCell ref="A60:E60"/>
    <mergeCell ref="L55:N55"/>
    <mergeCell ref="L56:N56"/>
    <mergeCell ref="S55:T55"/>
    <mergeCell ref="M47:R47"/>
    <mergeCell ref="B51:AA52"/>
    <mergeCell ref="F58:J58"/>
    <mergeCell ref="N9:P9"/>
    <mergeCell ref="A20:K20"/>
    <mergeCell ref="M41:Z41"/>
    <mergeCell ref="M42:P42"/>
    <mergeCell ref="M43:R43"/>
    <mergeCell ref="M44:R44"/>
    <mergeCell ref="M46:R46"/>
    <mergeCell ref="L15:M15"/>
    <mergeCell ref="L16:M16"/>
    <mergeCell ref="A18:K19"/>
    <mergeCell ref="A15:K16"/>
    <mergeCell ref="A17:K17"/>
    <mergeCell ref="F60:J60"/>
    <mergeCell ref="B3:AA4"/>
    <mergeCell ref="F55:G55"/>
    <mergeCell ref="F56:G56"/>
    <mergeCell ref="A69:E69"/>
    <mergeCell ref="B23:AA24"/>
    <mergeCell ref="F59:J59"/>
    <mergeCell ref="M29:O29"/>
    <mergeCell ref="V29:W29"/>
    <mergeCell ref="M28:Z28"/>
    <mergeCell ref="M30:Z30"/>
    <mergeCell ref="M31:R31"/>
    <mergeCell ref="M32:R32"/>
    <mergeCell ref="M33:N33"/>
    <mergeCell ref="Q33:Z33"/>
    <mergeCell ref="M34:R34"/>
    <mergeCell ref="B34:L34"/>
    <mergeCell ref="B35:L35"/>
    <mergeCell ref="F57:I57"/>
    <mergeCell ref="B47:L47"/>
  </mergeCells>
  <phoneticPr fontId="21"/>
  <pageMargins left="0.7" right="0.7" top="0.75" bottom="0.75" header="0.3" footer="0.3"/>
  <pageSetup paperSize="9" scale="79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59942927-EB98-4CBA-AC07-B3EC59CD5C16}">
          <x14:formula1>
            <xm:f>テーブル!$D$3:$E$3</xm:f>
          </x14:formula1>
          <xm:sqref>M31 M43</xm:sqref>
        </x14:dataValidation>
        <x14:dataValidation type="list" allowBlank="1" showInputMessage="1" showErrorMessage="1" xr:uid="{86A2DB22-7F83-46B8-82E6-57AEF6CE4397}">
          <x14:formula1>
            <xm:f>テーブル!$D$4:$E$4</xm:f>
          </x14:formula1>
          <xm:sqref>M33</xm:sqref>
        </x14:dataValidation>
        <x14:dataValidation type="list" allowBlank="1" showInputMessage="1" showErrorMessage="1" xr:uid="{7F5C402A-3C4E-4F34-92D6-C032B36BB4C6}">
          <x14:formula1>
            <xm:f>テーブル!$D$5:$E$5</xm:f>
          </x14:formula1>
          <xm:sqref>F57</xm:sqref>
        </x14:dataValidation>
        <x14:dataValidation type="list" allowBlank="1" showInputMessage="1" showErrorMessage="1" xr:uid="{D8C8A2CD-F476-452F-90C7-0AA8AF464FE0}">
          <x14:formula1>
            <xm:f>テーブル!$D$6:$H$6</xm:f>
          </x14:formula1>
          <xm:sqref>H55:K55</xm:sqref>
        </x14:dataValidation>
        <x14:dataValidation type="list" allowBlank="1" showInputMessage="1" showErrorMessage="1" xr:uid="{62D398B5-772B-43A8-851D-CFA282EEC2D9}">
          <x14:formula1>
            <xm:f>テーブル!$E$6</xm:f>
          </x14:formula1>
          <xm:sqref>H56:K56</xm:sqref>
        </x14:dataValidation>
        <x14:dataValidation type="list" allowBlank="1" showInputMessage="1" showErrorMessage="1" xr:uid="{69FA9DB4-8A0E-407D-9258-13D2BAFD2AA0}">
          <x14:formula1>
            <xm:f>テーブル!$D$14:$E$14</xm:f>
          </x14:formula1>
          <xm:sqref>F10</xm:sqref>
        </x14:dataValidation>
        <x14:dataValidation type="list" allowBlank="1" showInputMessage="1" showErrorMessage="1" xr:uid="{5A4267B5-B95E-458D-A436-FCFA71B15219}">
          <x14:formula1>
            <xm:f>テーブル!$D$9:$E$9</xm:f>
          </x14:formula1>
          <xm:sqref>L15:L16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6562F-307F-4E23-BFC9-48B1E884DC69}">
  <dimension ref="A1:AD69"/>
  <sheetViews>
    <sheetView showZeros="0" view="pageBreakPreview" topLeftCell="A13" zoomScale="145" zoomScaleNormal="100" zoomScaleSheetLayoutView="145" workbookViewId="0">
      <selection activeCell="X18" sqref="X18"/>
    </sheetView>
  </sheetViews>
  <sheetFormatPr defaultRowHeight="18.75"/>
  <cols>
    <col min="1" max="31" width="3" customWidth="1"/>
  </cols>
  <sheetData>
    <row r="1" spans="1:30">
      <c r="A1" s="354" t="s">
        <v>155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354"/>
      <c r="AD1" s="354"/>
    </row>
    <row r="2" spans="1:3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19.5" thickBot="1">
      <c r="A3" s="128"/>
      <c r="B3" s="142" t="s">
        <v>216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</row>
    <row r="4" spans="1:30">
      <c r="A4" s="128"/>
      <c r="B4" s="439" t="s">
        <v>231</v>
      </c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16">
        <f>入力シート!C7</f>
        <v>0</v>
      </c>
      <c r="O4" s="417"/>
      <c r="P4" s="417"/>
      <c r="Q4" s="417"/>
      <c r="R4" s="417"/>
      <c r="S4" s="417"/>
      <c r="T4" s="417"/>
      <c r="U4" s="417"/>
      <c r="V4" s="417"/>
      <c r="W4" s="417"/>
      <c r="X4" s="417"/>
      <c r="Y4" s="417"/>
      <c r="Z4" s="417"/>
      <c r="AA4" s="417"/>
      <c r="AB4" s="182"/>
      <c r="AC4" s="183"/>
      <c r="AD4" s="128"/>
    </row>
    <row r="5" spans="1:30">
      <c r="A5" s="128"/>
      <c r="B5" s="328" t="s">
        <v>232</v>
      </c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52">
        <f>入力シート!N8</f>
        <v>0</v>
      </c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0"/>
      <c r="Z5" s="350"/>
      <c r="AA5" s="350"/>
      <c r="AB5" s="350" t="s">
        <v>146</v>
      </c>
      <c r="AC5" s="351"/>
      <c r="AD5" s="128"/>
    </row>
    <row r="6" spans="1:30">
      <c r="A6" s="128"/>
      <c r="B6" s="328" t="s">
        <v>233</v>
      </c>
      <c r="C6" s="329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52">
        <f>入力シート!N9</f>
        <v>0</v>
      </c>
      <c r="O6" s="350"/>
      <c r="P6" s="350"/>
      <c r="Q6" s="350"/>
      <c r="R6" s="350"/>
      <c r="S6" s="350"/>
      <c r="T6" s="350"/>
      <c r="U6" s="350"/>
      <c r="V6" s="350"/>
      <c r="W6" s="350"/>
      <c r="X6" s="350"/>
      <c r="Y6" s="350"/>
      <c r="Z6" s="350"/>
      <c r="AA6" s="350"/>
      <c r="AB6" s="350" t="s">
        <v>146</v>
      </c>
      <c r="AC6" s="351"/>
      <c r="AD6" s="128"/>
    </row>
    <row r="7" spans="1:30">
      <c r="A7" s="128"/>
      <c r="B7" s="328" t="s">
        <v>234</v>
      </c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52">
        <f>入力シート!F10</f>
        <v>0</v>
      </c>
      <c r="O7" s="350"/>
      <c r="P7" s="350"/>
      <c r="Q7" s="350"/>
      <c r="R7" s="350"/>
      <c r="S7" s="350"/>
      <c r="T7" s="350"/>
      <c r="U7" s="350"/>
      <c r="V7" s="350"/>
      <c r="W7" s="350"/>
      <c r="X7" s="350"/>
      <c r="Y7" s="350"/>
      <c r="Z7" s="350"/>
      <c r="AA7" s="350"/>
      <c r="AB7" s="181"/>
      <c r="AC7" s="184"/>
      <c r="AD7" s="128"/>
    </row>
    <row r="8" spans="1:30">
      <c r="A8" s="128"/>
      <c r="B8" s="328" t="s">
        <v>235</v>
      </c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30"/>
      <c r="N8" s="352">
        <f>入力シート!L11</f>
        <v>0</v>
      </c>
      <c r="O8" s="350"/>
      <c r="P8" s="350"/>
      <c r="Q8" s="350"/>
      <c r="R8" s="350"/>
      <c r="S8" s="350"/>
      <c r="T8" s="350"/>
      <c r="U8" s="350"/>
      <c r="V8" s="350"/>
      <c r="W8" s="350"/>
      <c r="X8" s="350"/>
      <c r="Y8" s="350"/>
      <c r="Z8" s="350"/>
      <c r="AA8" s="350"/>
      <c r="AB8" s="350"/>
      <c r="AC8" s="351"/>
      <c r="AD8" s="128"/>
    </row>
    <row r="9" spans="1:30">
      <c r="A9" s="128"/>
      <c r="B9" s="328" t="s">
        <v>236</v>
      </c>
      <c r="C9" s="329"/>
      <c r="D9" s="329"/>
      <c r="E9" s="329"/>
      <c r="F9" s="329"/>
      <c r="G9" s="329"/>
      <c r="H9" s="329"/>
      <c r="I9" s="329"/>
      <c r="J9" s="329"/>
      <c r="K9" s="329"/>
      <c r="L9" s="329"/>
      <c r="M9" s="330"/>
      <c r="N9" s="352">
        <f>入力シート!L12</f>
        <v>0</v>
      </c>
      <c r="O9" s="350"/>
      <c r="P9" s="350"/>
      <c r="Q9" s="350"/>
      <c r="R9" s="350"/>
      <c r="S9" s="350"/>
      <c r="T9" s="350"/>
      <c r="U9" s="350"/>
      <c r="V9" s="350"/>
      <c r="W9" s="350"/>
      <c r="X9" s="350"/>
      <c r="Y9" s="350"/>
      <c r="Z9" s="350"/>
      <c r="AA9" s="350"/>
      <c r="AB9" s="350"/>
      <c r="AC9" s="351"/>
      <c r="AD9" s="128"/>
    </row>
    <row r="10" spans="1:30">
      <c r="A10" s="128"/>
      <c r="B10" s="328" t="s">
        <v>237</v>
      </c>
      <c r="C10" s="329"/>
      <c r="D10" s="329"/>
      <c r="E10" s="329"/>
      <c r="F10" s="329"/>
      <c r="G10" s="329"/>
      <c r="H10" s="329"/>
      <c r="I10" s="329"/>
      <c r="J10" s="329"/>
      <c r="K10" s="329"/>
      <c r="L10" s="329"/>
      <c r="M10" s="330"/>
      <c r="N10" s="352">
        <f>入力シート!L13</f>
        <v>0</v>
      </c>
      <c r="O10" s="350"/>
      <c r="P10" s="350"/>
      <c r="Q10" s="350"/>
      <c r="R10" s="350"/>
      <c r="S10" s="350"/>
      <c r="T10" s="350"/>
      <c r="U10" s="350"/>
      <c r="V10" s="350"/>
      <c r="W10" s="350"/>
      <c r="X10" s="350"/>
      <c r="Y10" s="350"/>
      <c r="Z10" s="350"/>
      <c r="AA10" s="350"/>
      <c r="AB10" s="350"/>
      <c r="AC10" s="351"/>
      <c r="AD10" s="128"/>
    </row>
    <row r="11" spans="1:30">
      <c r="A11" s="128"/>
      <c r="B11" s="328" t="s">
        <v>238</v>
      </c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30"/>
      <c r="N11" s="352">
        <f>入力シート!L14</f>
        <v>0</v>
      </c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0"/>
      <c r="AB11" s="350"/>
      <c r="AC11" s="351"/>
      <c r="AD11" s="128"/>
    </row>
    <row r="12" spans="1:30">
      <c r="A12" s="128"/>
      <c r="B12" s="325" t="s">
        <v>239</v>
      </c>
      <c r="C12" s="326"/>
      <c r="D12" s="326"/>
      <c r="E12" s="326"/>
      <c r="F12" s="326"/>
      <c r="G12" s="326"/>
      <c r="H12" s="326"/>
      <c r="I12" s="326"/>
      <c r="J12" s="326"/>
      <c r="K12" s="326"/>
      <c r="L12" s="326"/>
      <c r="M12" s="326"/>
      <c r="N12" s="344" t="str">
        <f>入力シート!L15</f>
        <v>□</v>
      </c>
      <c r="O12" s="345"/>
      <c r="P12" s="345"/>
      <c r="Q12" s="345"/>
      <c r="R12" s="329" t="s">
        <v>245</v>
      </c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43"/>
      <c r="AD12" s="128"/>
    </row>
    <row r="13" spans="1:30">
      <c r="A13" s="128"/>
      <c r="B13" s="325"/>
      <c r="C13" s="326"/>
      <c r="D13" s="326"/>
      <c r="E13" s="326"/>
      <c r="F13" s="326"/>
      <c r="G13" s="326"/>
      <c r="H13" s="326"/>
      <c r="I13" s="326"/>
      <c r="J13" s="326"/>
      <c r="K13" s="326"/>
      <c r="L13" s="326"/>
      <c r="M13" s="326"/>
      <c r="N13" s="344" t="str">
        <f>入力シート!L16</f>
        <v>□</v>
      </c>
      <c r="O13" s="345"/>
      <c r="P13" s="345"/>
      <c r="Q13" s="345"/>
      <c r="R13" s="329" t="s">
        <v>156</v>
      </c>
      <c r="S13" s="329"/>
      <c r="T13" s="329"/>
      <c r="U13" s="329"/>
      <c r="V13" s="329"/>
      <c r="W13" s="329"/>
      <c r="X13" s="329"/>
      <c r="Y13" s="329"/>
      <c r="Z13" s="329"/>
      <c r="AA13" s="329"/>
      <c r="AB13" s="329"/>
      <c r="AC13" s="343"/>
      <c r="AD13" s="128"/>
    </row>
    <row r="14" spans="1:30">
      <c r="A14" s="128"/>
      <c r="B14" s="325" t="s">
        <v>240</v>
      </c>
      <c r="C14" s="326"/>
      <c r="D14" s="326"/>
      <c r="E14" s="326"/>
      <c r="F14" s="326"/>
      <c r="G14" s="326"/>
      <c r="H14" s="326"/>
      <c r="I14" s="326"/>
      <c r="J14" s="326"/>
      <c r="K14" s="326"/>
      <c r="L14" s="326"/>
      <c r="M14" s="327"/>
      <c r="N14" s="336">
        <f>入力シート!L17</f>
        <v>0</v>
      </c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350"/>
      <c r="Z14" s="350"/>
      <c r="AA14" s="350"/>
      <c r="AB14" s="350" t="s">
        <v>1</v>
      </c>
      <c r="AC14" s="351"/>
      <c r="AD14" s="128"/>
    </row>
    <row r="15" spans="1:30" ht="18.75" customHeight="1">
      <c r="A15" s="128"/>
      <c r="B15" s="366" t="s">
        <v>246</v>
      </c>
      <c r="C15" s="326"/>
      <c r="D15" s="326"/>
      <c r="E15" s="326"/>
      <c r="F15" s="326"/>
      <c r="G15" s="326"/>
      <c r="H15" s="326"/>
      <c r="I15" s="326"/>
      <c r="J15" s="326"/>
      <c r="K15" s="326"/>
      <c r="L15" s="326"/>
      <c r="M15" s="326"/>
      <c r="N15" s="348">
        <f>入力シート!L18</f>
        <v>0</v>
      </c>
      <c r="O15" s="349"/>
      <c r="P15" s="349"/>
      <c r="Q15" s="349"/>
      <c r="R15" s="349"/>
      <c r="S15" s="349"/>
      <c r="T15" s="349"/>
      <c r="U15" s="349"/>
      <c r="V15" s="349"/>
      <c r="W15" s="349"/>
      <c r="X15" s="349"/>
      <c r="Y15" s="349"/>
      <c r="Z15" s="349"/>
      <c r="AA15" s="349"/>
      <c r="AB15" s="346" t="s">
        <v>1</v>
      </c>
      <c r="AC15" s="347"/>
      <c r="AD15" s="128"/>
    </row>
    <row r="16" spans="1:30" ht="18.75" customHeight="1">
      <c r="A16" s="128"/>
      <c r="B16" s="325"/>
      <c r="C16" s="326"/>
      <c r="D16" s="326"/>
      <c r="E16" s="326"/>
      <c r="F16" s="326"/>
      <c r="G16" s="326"/>
      <c r="H16" s="326"/>
      <c r="I16" s="326"/>
      <c r="J16" s="326"/>
      <c r="K16" s="326"/>
      <c r="L16" s="326"/>
      <c r="M16" s="326"/>
      <c r="N16" s="348"/>
      <c r="O16" s="349"/>
      <c r="P16" s="349"/>
      <c r="Q16" s="349"/>
      <c r="R16" s="349"/>
      <c r="S16" s="349"/>
      <c r="T16" s="349"/>
      <c r="U16" s="349"/>
      <c r="V16" s="349"/>
      <c r="W16" s="349"/>
      <c r="X16" s="349"/>
      <c r="Y16" s="349"/>
      <c r="Z16" s="349"/>
      <c r="AA16" s="349"/>
      <c r="AB16" s="346"/>
      <c r="AC16" s="347"/>
      <c r="AD16" s="128"/>
    </row>
    <row r="17" spans="1:30" ht="19.5" thickBot="1">
      <c r="A17" s="128"/>
      <c r="B17" s="357" t="s">
        <v>241</v>
      </c>
      <c r="C17" s="358"/>
      <c r="D17" s="358"/>
      <c r="E17" s="358"/>
      <c r="F17" s="358"/>
      <c r="G17" s="358"/>
      <c r="H17" s="358"/>
      <c r="I17" s="358"/>
      <c r="J17" s="358"/>
      <c r="K17" s="358"/>
      <c r="L17" s="358"/>
      <c r="M17" s="358"/>
      <c r="N17" s="338">
        <f>入力シート!L20</f>
        <v>0</v>
      </c>
      <c r="O17" s="353"/>
      <c r="P17" s="353"/>
      <c r="Q17" s="353"/>
      <c r="R17" s="353"/>
      <c r="S17" s="353"/>
      <c r="T17" s="353"/>
      <c r="U17" s="353"/>
      <c r="V17" s="353"/>
      <c r="W17" s="353"/>
      <c r="X17" s="353"/>
      <c r="Y17" s="353"/>
      <c r="Z17" s="353"/>
      <c r="AA17" s="353"/>
      <c r="AB17" s="355" t="s">
        <v>1</v>
      </c>
      <c r="AC17" s="356"/>
      <c r="AD17" s="128"/>
    </row>
    <row r="18" spans="1:30">
      <c r="A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</row>
    <row r="19" spans="1:30" ht="19.5" thickBot="1">
      <c r="A19" s="4"/>
      <c r="B19" s="142" t="s">
        <v>224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9.5" customHeight="1">
      <c r="A20" s="4"/>
      <c r="B20" s="339" t="s">
        <v>157</v>
      </c>
      <c r="C20" s="340"/>
      <c r="D20" s="340"/>
      <c r="E20" s="340"/>
      <c r="F20" s="340"/>
      <c r="G20" s="340"/>
      <c r="H20" s="340"/>
      <c r="I20" s="340"/>
      <c r="J20" s="340"/>
      <c r="K20" s="399"/>
      <c r="L20" s="380">
        <f>入力シート!M28</f>
        <v>0</v>
      </c>
      <c r="M20" s="381"/>
      <c r="N20" s="381"/>
      <c r="O20" s="381"/>
      <c r="P20" s="381"/>
      <c r="Q20" s="381"/>
      <c r="R20" s="381"/>
      <c r="S20" s="381"/>
      <c r="T20" s="381"/>
      <c r="U20" s="381"/>
      <c r="V20" s="381"/>
      <c r="W20" s="381"/>
      <c r="X20" s="381"/>
      <c r="Y20" s="381"/>
      <c r="Z20" s="381"/>
      <c r="AA20" s="195"/>
      <c r="AB20" s="195"/>
      <c r="AC20" s="196"/>
      <c r="AD20" s="4"/>
    </row>
    <row r="21" spans="1:30" ht="19.5" customHeight="1">
      <c r="A21" s="4"/>
      <c r="B21" s="325" t="s">
        <v>112</v>
      </c>
      <c r="C21" s="326"/>
      <c r="D21" s="326"/>
      <c r="E21" s="326"/>
      <c r="F21" s="326"/>
      <c r="G21" s="326"/>
      <c r="H21" s="326"/>
      <c r="I21" s="326"/>
      <c r="J21" s="326"/>
      <c r="K21" s="327"/>
      <c r="L21" s="372">
        <f>入力シート!M29</f>
        <v>0</v>
      </c>
      <c r="M21" s="372"/>
      <c r="N21" s="372"/>
      <c r="O21" s="379" t="s">
        <v>114</v>
      </c>
      <c r="P21" s="379"/>
      <c r="Q21" s="158" t="s">
        <v>115</v>
      </c>
      <c r="R21" s="372">
        <f>入力シート!R29</f>
        <v>0</v>
      </c>
      <c r="S21" s="372"/>
      <c r="T21" s="372"/>
      <c r="U21" s="379" t="s">
        <v>116</v>
      </c>
      <c r="V21" s="379"/>
      <c r="W21" s="158" t="s">
        <v>110</v>
      </c>
      <c r="X21" s="372">
        <f>入力シート!V29</f>
        <v>0</v>
      </c>
      <c r="Y21" s="372"/>
      <c r="Z21" s="372"/>
      <c r="AA21" s="379" t="s">
        <v>117</v>
      </c>
      <c r="AB21" s="379"/>
      <c r="AC21" s="400"/>
      <c r="AD21" s="4"/>
    </row>
    <row r="22" spans="1:30" ht="19.5" customHeight="1">
      <c r="A22" s="4"/>
      <c r="B22" s="401" t="s">
        <v>152</v>
      </c>
      <c r="C22" s="402"/>
      <c r="D22" s="402"/>
      <c r="E22" s="402"/>
      <c r="F22" s="402"/>
      <c r="G22" s="402"/>
      <c r="H22" s="402"/>
      <c r="I22" s="402"/>
      <c r="J22" s="402"/>
      <c r="K22" s="403"/>
      <c r="L22" s="371">
        <f>入力シート!M30</f>
        <v>0</v>
      </c>
      <c r="M22" s="372"/>
      <c r="N22" s="372"/>
      <c r="O22" s="372"/>
      <c r="P22" s="372"/>
      <c r="Q22" s="372"/>
      <c r="R22" s="372"/>
      <c r="S22" s="372"/>
      <c r="T22" s="372"/>
      <c r="U22" s="372"/>
      <c r="V22" s="372"/>
      <c r="W22" s="372"/>
      <c r="X22" s="372"/>
      <c r="Y22" s="372"/>
      <c r="Z22" s="178"/>
      <c r="AA22" s="178"/>
      <c r="AB22" s="178"/>
      <c r="AC22" s="197"/>
      <c r="AD22" s="4"/>
    </row>
    <row r="23" spans="1:30" ht="19.5" customHeight="1">
      <c r="A23" s="4"/>
      <c r="B23" s="325" t="s">
        <v>153</v>
      </c>
      <c r="C23" s="326"/>
      <c r="D23" s="326"/>
      <c r="E23" s="326"/>
      <c r="F23" s="326"/>
      <c r="G23" s="326"/>
      <c r="H23" s="326"/>
      <c r="I23" s="326"/>
      <c r="J23" s="326"/>
      <c r="K23" s="327"/>
      <c r="L23" s="371">
        <f>入力シート!M31</f>
        <v>0</v>
      </c>
      <c r="M23" s="372"/>
      <c r="N23" s="372"/>
      <c r="O23" s="372"/>
      <c r="P23" s="372"/>
      <c r="Q23" s="372"/>
      <c r="R23" s="372"/>
      <c r="S23" s="372"/>
      <c r="T23" s="372"/>
      <c r="U23" s="372"/>
      <c r="V23" s="372"/>
      <c r="W23" s="372"/>
      <c r="X23" s="372"/>
      <c r="Y23" s="372"/>
      <c r="Z23" s="372"/>
      <c r="AA23" s="179"/>
      <c r="AB23" s="179"/>
      <c r="AC23" s="198"/>
      <c r="AD23" s="4"/>
    </row>
    <row r="24" spans="1:30" ht="19.5" customHeight="1">
      <c r="A24" s="4"/>
      <c r="B24" s="325" t="s">
        <v>154</v>
      </c>
      <c r="C24" s="326"/>
      <c r="D24" s="326"/>
      <c r="E24" s="326"/>
      <c r="F24" s="326"/>
      <c r="G24" s="326"/>
      <c r="H24" s="326"/>
      <c r="I24" s="326"/>
      <c r="J24" s="326"/>
      <c r="K24" s="327"/>
      <c r="L24" s="372">
        <f>入力シート!M32</f>
        <v>0</v>
      </c>
      <c r="M24" s="372"/>
      <c r="N24" s="372"/>
      <c r="O24" s="372"/>
      <c r="P24" s="372"/>
      <c r="Q24" s="372"/>
      <c r="R24" s="372"/>
      <c r="S24" s="372"/>
      <c r="T24" s="372"/>
      <c r="U24" s="372"/>
      <c r="V24" s="372"/>
      <c r="W24" s="372"/>
      <c r="X24" s="372"/>
      <c r="Y24" s="372"/>
      <c r="Z24" s="372"/>
      <c r="AA24" s="406" t="s">
        <v>113</v>
      </c>
      <c r="AB24" s="406"/>
      <c r="AC24" s="407"/>
      <c r="AD24" s="4"/>
    </row>
    <row r="25" spans="1:30" ht="19.5" customHeight="1">
      <c r="A25" s="4"/>
      <c r="B25" s="325" t="s">
        <v>222</v>
      </c>
      <c r="C25" s="326"/>
      <c r="D25" s="326"/>
      <c r="E25" s="326"/>
      <c r="F25" s="326"/>
      <c r="G25" s="326"/>
      <c r="H25" s="326"/>
      <c r="I25" s="326"/>
      <c r="J25" s="326"/>
      <c r="K25" s="327"/>
      <c r="L25" s="371">
        <f>入力シート!M33</f>
        <v>0</v>
      </c>
      <c r="M25" s="372"/>
      <c r="N25" s="372"/>
      <c r="O25" s="412" t="s">
        <v>118</v>
      </c>
      <c r="P25" s="372"/>
      <c r="Q25" s="372"/>
      <c r="R25" s="413"/>
      <c r="S25" s="412">
        <f>入力シート!Q33</f>
        <v>0</v>
      </c>
      <c r="T25" s="372"/>
      <c r="U25" s="372"/>
      <c r="V25" s="372"/>
      <c r="W25" s="372"/>
      <c r="X25" s="372"/>
      <c r="Y25" s="372"/>
      <c r="Z25" s="372"/>
      <c r="AA25" s="372"/>
      <c r="AB25" s="372"/>
      <c r="AC25" s="373"/>
      <c r="AD25" s="4"/>
    </row>
    <row r="26" spans="1:30" ht="19.5" customHeight="1">
      <c r="A26" s="4"/>
      <c r="B26" s="199" t="s">
        <v>213</v>
      </c>
      <c r="C26" s="159"/>
      <c r="D26" s="159"/>
      <c r="E26" s="159"/>
      <c r="F26" s="159"/>
      <c r="G26" s="159"/>
      <c r="H26" s="159"/>
      <c r="I26" s="159"/>
      <c r="J26" s="159"/>
      <c r="K26" s="160"/>
      <c r="L26" s="414">
        <f>入力シート!M34</f>
        <v>0</v>
      </c>
      <c r="M26" s="415"/>
      <c r="N26" s="415"/>
      <c r="O26" s="415"/>
      <c r="P26" s="415"/>
      <c r="Q26" s="415"/>
      <c r="R26" s="415"/>
      <c r="S26" s="415"/>
      <c r="T26" s="415"/>
      <c r="U26" s="415"/>
      <c r="V26" s="415"/>
      <c r="W26" s="415"/>
      <c r="X26" s="415"/>
      <c r="Y26" s="415"/>
      <c r="Z26" s="415"/>
      <c r="AA26" s="346" t="s">
        <v>1</v>
      </c>
      <c r="AB26" s="346"/>
      <c r="AC26" s="347"/>
      <c r="AD26" s="4"/>
    </row>
    <row r="27" spans="1:30" ht="19.5" customHeight="1">
      <c r="A27" s="4"/>
      <c r="B27" s="199" t="s">
        <v>214</v>
      </c>
      <c r="C27" s="159"/>
      <c r="D27" s="159"/>
      <c r="E27" s="159"/>
      <c r="F27" s="159"/>
      <c r="G27" s="159"/>
      <c r="H27" s="159"/>
      <c r="I27" s="159"/>
      <c r="J27" s="159"/>
      <c r="K27" s="160"/>
      <c r="L27" s="414">
        <f>入力シート!M35</f>
        <v>0</v>
      </c>
      <c r="M27" s="415"/>
      <c r="N27" s="415"/>
      <c r="O27" s="415"/>
      <c r="P27" s="415"/>
      <c r="Q27" s="415"/>
      <c r="R27" s="415"/>
      <c r="S27" s="415"/>
      <c r="T27" s="415"/>
      <c r="U27" s="415"/>
      <c r="V27" s="415"/>
      <c r="W27" s="415"/>
      <c r="X27" s="415"/>
      <c r="Y27" s="415"/>
      <c r="Z27" s="415"/>
      <c r="AA27" s="346" t="s">
        <v>1</v>
      </c>
      <c r="AB27" s="346"/>
      <c r="AC27" s="347"/>
      <c r="AD27" s="4"/>
    </row>
    <row r="28" spans="1:30" ht="19.5" customHeight="1" thickBot="1">
      <c r="A28" s="4"/>
      <c r="B28" s="389" t="s">
        <v>223</v>
      </c>
      <c r="C28" s="390"/>
      <c r="D28" s="390"/>
      <c r="E28" s="390"/>
      <c r="F28" s="390"/>
      <c r="G28" s="390"/>
      <c r="H28" s="390"/>
      <c r="I28" s="390"/>
      <c r="J28" s="390"/>
      <c r="K28" s="404"/>
      <c r="L28" s="411">
        <f>入力シート!M36</f>
        <v>0</v>
      </c>
      <c r="M28" s="411"/>
      <c r="N28" s="411"/>
      <c r="O28" s="411"/>
      <c r="P28" s="411"/>
      <c r="Q28" s="411"/>
      <c r="R28" s="411"/>
      <c r="S28" s="411"/>
      <c r="T28" s="411"/>
      <c r="U28" s="411"/>
      <c r="V28" s="411"/>
      <c r="W28" s="411"/>
      <c r="X28" s="411"/>
      <c r="Y28" s="411"/>
      <c r="Z28" s="411"/>
      <c r="AA28" s="408" t="s">
        <v>1</v>
      </c>
      <c r="AB28" s="408"/>
      <c r="AC28" s="409"/>
      <c r="AD28" s="4"/>
    </row>
    <row r="29" spans="1:30">
      <c r="A29" s="4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4"/>
    </row>
    <row r="30" spans="1:30" ht="19.5" thickBot="1">
      <c r="A30" s="4"/>
      <c r="B30" s="143" t="s">
        <v>225</v>
      </c>
      <c r="C30" s="5"/>
      <c r="D30" s="5"/>
      <c r="E30" s="5"/>
      <c r="F30" s="5"/>
      <c r="G30" s="5"/>
      <c r="H30" s="5"/>
      <c r="I30" s="5"/>
      <c r="J30" s="5"/>
      <c r="K30" s="5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>
      <c r="A31" s="4"/>
      <c r="B31" s="339" t="s">
        <v>164</v>
      </c>
      <c r="C31" s="340"/>
      <c r="D31" s="340"/>
      <c r="E31" s="340"/>
      <c r="F31" s="340"/>
      <c r="G31" s="340"/>
      <c r="H31" s="340"/>
      <c r="I31" s="340"/>
      <c r="J31" s="340"/>
      <c r="K31" s="399"/>
      <c r="L31" s="359">
        <f>入力シート!M41</f>
        <v>0</v>
      </c>
      <c r="M31" s="360"/>
      <c r="N31" s="360"/>
      <c r="O31" s="360"/>
      <c r="P31" s="360"/>
      <c r="Q31" s="360"/>
      <c r="R31" s="360"/>
      <c r="S31" s="360"/>
      <c r="T31" s="360"/>
      <c r="U31" s="360"/>
      <c r="V31" s="360"/>
      <c r="W31" s="360"/>
      <c r="X31" s="360"/>
      <c r="Y31" s="360"/>
      <c r="Z31" s="360"/>
      <c r="AA31" s="192"/>
      <c r="AB31" s="192"/>
      <c r="AC31" s="193"/>
      <c r="AD31" s="4"/>
    </row>
    <row r="32" spans="1:30">
      <c r="A32" s="4"/>
      <c r="B32" s="325" t="s">
        <v>165</v>
      </c>
      <c r="C32" s="326"/>
      <c r="D32" s="326"/>
      <c r="E32" s="326"/>
      <c r="F32" s="326"/>
      <c r="G32" s="326"/>
      <c r="H32" s="326"/>
      <c r="I32" s="326"/>
      <c r="J32" s="326"/>
      <c r="K32" s="327"/>
      <c r="L32" s="405">
        <f>入力シート!M42</f>
        <v>0</v>
      </c>
      <c r="M32" s="346"/>
      <c r="N32" s="346"/>
      <c r="O32" s="346"/>
      <c r="P32" s="346"/>
      <c r="Q32" s="346"/>
      <c r="R32" s="346"/>
      <c r="S32" s="346"/>
      <c r="T32" s="346"/>
      <c r="U32" s="346"/>
      <c r="V32" s="346"/>
      <c r="W32" s="346"/>
      <c r="X32" s="346"/>
      <c r="Y32" s="346"/>
      <c r="Z32" s="346"/>
      <c r="AA32" s="346" t="s">
        <v>119</v>
      </c>
      <c r="AB32" s="346"/>
      <c r="AC32" s="347"/>
      <c r="AD32" s="4"/>
    </row>
    <row r="33" spans="1:30">
      <c r="A33" s="4"/>
      <c r="B33" s="325" t="s">
        <v>166</v>
      </c>
      <c r="C33" s="326"/>
      <c r="D33" s="326"/>
      <c r="E33" s="326"/>
      <c r="F33" s="326"/>
      <c r="G33" s="326"/>
      <c r="H33" s="326"/>
      <c r="I33" s="326"/>
      <c r="J33" s="326"/>
      <c r="K33" s="327"/>
      <c r="L33" s="405">
        <f>入力シート!M43</f>
        <v>0</v>
      </c>
      <c r="M33" s="346"/>
      <c r="N33" s="346"/>
      <c r="O33" s="346"/>
      <c r="P33" s="346"/>
      <c r="Q33" s="346"/>
      <c r="R33" s="346"/>
      <c r="S33" s="346"/>
      <c r="T33" s="346"/>
      <c r="U33" s="346"/>
      <c r="V33" s="346"/>
      <c r="W33" s="346"/>
      <c r="X33" s="346"/>
      <c r="Y33" s="346"/>
      <c r="Z33" s="346"/>
      <c r="AA33" s="180"/>
      <c r="AB33" s="180"/>
      <c r="AC33" s="194"/>
      <c r="AD33" s="4"/>
    </row>
    <row r="34" spans="1:30">
      <c r="A34" s="4"/>
      <c r="B34" s="325" t="s">
        <v>167</v>
      </c>
      <c r="C34" s="326"/>
      <c r="D34" s="326"/>
      <c r="E34" s="326"/>
      <c r="F34" s="326"/>
      <c r="G34" s="326"/>
      <c r="H34" s="326"/>
      <c r="I34" s="326"/>
      <c r="J34" s="326"/>
      <c r="K34" s="327"/>
      <c r="L34" s="405">
        <f>入力シート!M44</f>
        <v>0</v>
      </c>
      <c r="M34" s="346"/>
      <c r="N34" s="346"/>
      <c r="O34" s="346"/>
      <c r="P34" s="346"/>
      <c r="Q34" s="346"/>
      <c r="R34" s="346"/>
      <c r="S34" s="346"/>
      <c r="T34" s="346"/>
      <c r="U34" s="346"/>
      <c r="V34" s="346"/>
      <c r="W34" s="346"/>
      <c r="X34" s="346"/>
      <c r="Y34" s="346"/>
      <c r="Z34" s="346"/>
      <c r="AA34" s="346" t="s">
        <v>113</v>
      </c>
      <c r="AB34" s="346"/>
      <c r="AC34" s="347"/>
      <c r="AD34" s="4"/>
    </row>
    <row r="35" spans="1:30">
      <c r="A35" s="4"/>
      <c r="B35" s="325" t="s">
        <v>189</v>
      </c>
      <c r="C35" s="326"/>
      <c r="D35" s="326"/>
      <c r="E35" s="326"/>
      <c r="F35" s="326"/>
      <c r="G35" s="326"/>
      <c r="H35" s="326"/>
      <c r="I35" s="326"/>
      <c r="J35" s="326"/>
      <c r="K35" s="327"/>
      <c r="L35" s="348">
        <f>入力シート!M45</f>
        <v>0</v>
      </c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6"/>
      <c r="Y35" s="346"/>
      <c r="Z35" s="346"/>
      <c r="AA35" s="346" t="s">
        <v>1</v>
      </c>
      <c r="AB35" s="346"/>
      <c r="AC35" s="347"/>
      <c r="AD35" s="4"/>
    </row>
    <row r="36" spans="1:30">
      <c r="A36" s="4"/>
      <c r="B36" s="325" t="s">
        <v>190</v>
      </c>
      <c r="C36" s="326"/>
      <c r="D36" s="326"/>
      <c r="E36" s="326"/>
      <c r="F36" s="326"/>
      <c r="G36" s="326"/>
      <c r="H36" s="326"/>
      <c r="I36" s="326"/>
      <c r="J36" s="326"/>
      <c r="K36" s="327"/>
      <c r="L36" s="349">
        <f>入力シート!M46</f>
        <v>0</v>
      </c>
      <c r="M36" s="349"/>
      <c r="N36" s="349"/>
      <c r="O36" s="349"/>
      <c r="P36" s="349"/>
      <c r="Q36" s="349"/>
      <c r="R36" s="349"/>
      <c r="S36" s="349"/>
      <c r="T36" s="349"/>
      <c r="U36" s="349"/>
      <c r="V36" s="349"/>
      <c r="W36" s="349"/>
      <c r="X36" s="349"/>
      <c r="Y36" s="349"/>
      <c r="Z36" s="349"/>
      <c r="AA36" s="346" t="s">
        <v>1</v>
      </c>
      <c r="AB36" s="346"/>
      <c r="AC36" s="347"/>
      <c r="AD36" s="4"/>
    </row>
    <row r="37" spans="1:30" ht="19.5" thickBot="1">
      <c r="A37" s="4"/>
      <c r="B37" s="389" t="s">
        <v>168</v>
      </c>
      <c r="C37" s="390"/>
      <c r="D37" s="390"/>
      <c r="E37" s="390"/>
      <c r="F37" s="390"/>
      <c r="G37" s="390"/>
      <c r="H37" s="390"/>
      <c r="I37" s="390"/>
      <c r="J37" s="390"/>
      <c r="K37" s="404"/>
      <c r="L37" s="410">
        <f>入力シート!M47</f>
        <v>0</v>
      </c>
      <c r="M37" s="410"/>
      <c r="N37" s="410"/>
      <c r="O37" s="410"/>
      <c r="P37" s="410"/>
      <c r="Q37" s="410"/>
      <c r="R37" s="410"/>
      <c r="S37" s="410"/>
      <c r="T37" s="410"/>
      <c r="U37" s="410"/>
      <c r="V37" s="410"/>
      <c r="W37" s="410"/>
      <c r="X37" s="410"/>
      <c r="Y37" s="410"/>
      <c r="Z37" s="410"/>
      <c r="AA37" s="408" t="s">
        <v>1</v>
      </c>
      <c r="AB37" s="408"/>
      <c r="AC37" s="409"/>
      <c r="AD37" s="4"/>
    </row>
    <row r="38" spans="1:30"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</row>
    <row r="39" spans="1:30">
      <c r="A39" s="354" t="s">
        <v>155</v>
      </c>
      <c r="B39" s="354"/>
      <c r="C39" s="354"/>
      <c r="D39" s="354"/>
      <c r="E39" s="354"/>
      <c r="F39" s="354"/>
      <c r="G39" s="354"/>
      <c r="H39" s="354"/>
      <c r="I39" s="354"/>
      <c r="J39" s="354"/>
      <c r="K39" s="354"/>
      <c r="L39" s="354"/>
      <c r="M39" s="354"/>
      <c r="N39" s="354"/>
      <c r="O39" s="354"/>
      <c r="P39" s="354"/>
      <c r="Q39" s="354"/>
      <c r="R39" s="354"/>
      <c r="S39" s="354"/>
      <c r="T39" s="354"/>
      <c r="U39" s="354"/>
      <c r="V39" s="354"/>
      <c r="W39" s="354"/>
      <c r="X39" s="354"/>
      <c r="Y39" s="354"/>
      <c r="Z39" s="354"/>
      <c r="AA39" s="354"/>
      <c r="AB39" s="354"/>
      <c r="AC39" s="354"/>
      <c r="AD39" s="354"/>
    </row>
    <row r="40" spans="1:30" ht="16.5" customHeight="1" thickBot="1">
      <c r="A40" s="128"/>
      <c r="B40" s="139" t="s">
        <v>226</v>
      </c>
      <c r="C40" s="129"/>
      <c r="D40" s="129"/>
      <c r="E40" s="129"/>
      <c r="F40" s="129"/>
      <c r="G40" s="129"/>
      <c r="H40" s="129"/>
      <c r="I40" s="129"/>
      <c r="J40" s="129"/>
      <c r="K40" s="129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0"/>
      <c r="AB40" s="130"/>
      <c r="AC40" s="130"/>
      <c r="AD40" s="128"/>
    </row>
    <row r="41" spans="1:30" ht="18.75" customHeight="1">
      <c r="A41" s="128"/>
      <c r="B41" s="423"/>
      <c r="C41" s="424"/>
      <c r="D41" s="424"/>
      <c r="E41" s="424"/>
      <c r="F41" s="424"/>
      <c r="G41" s="424"/>
      <c r="H41" s="424"/>
      <c r="I41" s="377" t="s">
        <v>140</v>
      </c>
      <c r="J41" s="377"/>
      <c r="K41" s="377"/>
      <c r="L41" s="377"/>
      <c r="M41" s="377"/>
      <c r="N41" s="377"/>
      <c r="O41" s="377"/>
      <c r="P41" s="377"/>
      <c r="Q41" s="377"/>
      <c r="R41" s="377"/>
      <c r="S41" s="359" t="s">
        <v>141</v>
      </c>
      <c r="T41" s="360"/>
      <c r="U41" s="360"/>
      <c r="V41" s="360"/>
      <c r="W41" s="360"/>
      <c r="X41" s="360"/>
      <c r="Y41" s="360"/>
      <c r="Z41" s="360"/>
      <c r="AA41" s="360"/>
      <c r="AB41" s="360"/>
      <c r="AC41" s="361"/>
      <c r="AD41" s="128"/>
    </row>
    <row r="42" spans="1:30" ht="18.75" customHeight="1">
      <c r="A42" s="128"/>
      <c r="B42" s="363" t="s">
        <v>136</v>
      </c>
      <c r="C42" s="364"/>
      <c r="D42" s="364"/>
      <c r="E42" s="364"/>
      <c r="F42" s="364"/>
      <c r="G42" s="364"/>
      <c r="H42" s="364"/>
      <c r="I42" s="365">
        <f>入力シート!H55</f>
        <v>0</v>
      </c>
      <c r="J42" s="365"/>
      <c r="K42" s="365"/>
      <c r="L42" s="365"/>
      <c r="M42" s="365"/>
      <c r="N42" s="365"/>
      <c r="O42" s="365"/>
      <c r="P42" s="365"/>
      <c r="Q42" s="365"/>
      <c r="R42" s="365"/>
      <c r="S42" s="371">
        <f>入力シート!H56</f>
        <v>0</v>
      </c>
      <c r="T42" s="372"/>
      <c r="U42" s="372"/>
      <c r="V42" s="372"/>
      <c r="W42" s="372"/>
      <c r="X42" s="372"/>
      <c r="Y42" s="372"/>
      <c r="Z42" s="372"/>
      <c r="AA42" s="372"/>
      <c r="AB42" s="372"/>
      <c r="AC42" s="373"/>
      <c r="AD42" s="128"/>
    </row>
    <row r="43" spans="1:30" ht="18.75" customHeight="1">
      <c r="A43" s="128"/>
      <c r="B43" s="363" t="s">
        <v>137</v>
      </c>
      <c r="C43" s="364"/>
      <c r="D43" s="364"/>
      <c r="E43" s="364"/>
      <c r="F43" s="364"/>
      <c r="G43" s="364"/>
      <c r="H43" s="364"/>
      <c r="I43" s="365">
        <f>入力シート!O55</f>
        <v>0</v>
      </c>
      <c r="J43" s="365"/>
      <c r="K43" s="365"/>
      <c r="L43" s="365"/>
      <c r="M43" s="365"/>
      <c r="N43" s="365"/>
      <c r="O43" s="365"/>
      <c r="P43" s="365"/>
      <c r="Q43" s="365"/>
      <c r="R43" s="365"/>
      <c r="S43" s="371">
        <f>入力シート!O56</f>
        <v>0</v>
      </c>
      <c r="T43" s="372"/>
      <c r="U43" s="372"/>
      <c r="V43" s="372"/>
      <c r="W43" s="372"/>
      <c r="X43" s="372"/>
      <c r="Y43" s="372"/>
      <c r="Z43" s="372"/>
      <c r="AA43" s="372"/>
      <c r="AB43" s="372"/>
      <c r="AC43" s="373"/>
      <c r="AD43" s="128"/>
    </row>
    <row r="44" spans="1:30" ht="18.75" customHeight="1">
      <c r="A44" s="128"/>
      <c r="B44" s="363" t="s">
        <v>138</v>
      </c>
      <c r="C44" s="364"/>
      <c r="D44" s="364"/>
      <c r="E44" s="364"/>
      <c r="F44" s="364"/>
      <c r="G44" s="364"/>
      <c r="H44" s="364"/>
      <c r="I44" s="365">
        <f>入力シート!U55</f>
        <v>0</v>
      </c>
      <c r="J44" s="365"/>
      <c r="K44" s="365"/>
      <c r="L44" s="365"/>
      <c r="M44" s="365"/>
      <c r="N44" s="365"/>
      <c r="O44" s="365"/>
      <c r="P44" s="365"/>
      <c r="Q44" s="365"/>
      <c r="R44" s="365"/>
      <c r="S44" s="371">
        <f>入力シート!U56</f>
        <v>0</v>
      </c>
      <c r="T44" s="372"/>
      <c r="U44" s="372"/>
      <c r="V44" s="372"/>
      <c r="W44" s="372"/>
      <c r="X44" s="372"/>
      <c r="Y44" s="372"/>
      <c r="Z44" s="372"/>
      <c r="AA44" s="372"/>
      <c r="AB44" s="372"/>
      <c r="AC44" s="373"/>
      <c r="AD44" s="128"/>
    </row>
    <row r="45" spans="1:30" ht="18.75" customHeight="1">
      <c r="A45" s="128"/>
      <c r="B45" s="363" t="s">
        <v>139</v>
      </c>
      <c r="C45" s="364"/>
      <c r="D45" s="364"/>
      <c r="E45" s="364"/>
      <c r="F45" s="364"/>
      <c r="G45" s="364"/>
      <c r="H45" s="364"/>
      <c r="I45" s="422">
        <f>入力シート!AB55</f>
        <v>0</v>
      </c>
      <c r="J45" s="422"/>
      <c r="K45" s="422"/>
      <c r="L45" s="422"/>
      <c r="M45" s="422"/>
      <c r="N45" s="422"/>
      <c r="O45" s="422"/>
      <c r="P45" s="422"/>
      <c r="Q45" s="422"/>
      <c r="R45" s="422"/>
      <c r="S45" s="374">
        <f>入力シート!AB56</f>
        <v>0</v>
      </c>
      <c r="T45" s="375"/>
      <c r="U45" s="375"/>
      <c r="V45" s="375"/>
      <c r="W45" s="375"/>
      <c r="X45" s="375"/>
      <c r="Y45" s="375"/>
      <c r="Z45" s="375"/>
      <c r="AA45" s="375"/>
      <c r="AB45" s="375"/>
      <c r="AC45" s="376"/>
      <c r="AD45" s="128"/>
    </row>
    <row r="46" spans="1:30" ht="18.75" customHeight="1">
      <c r="A46" s="128"/>
      <c r="B46" s="325" t="s">
        <v>203</v>
      </c>
      <c r="C46" s="326"/>
      <c r="D46" s="326"/>
      <c r="E46" s="326"/>
      <c r="F46" s="326"/>
      <c r="G46" s="326"/>
      <c r="H46" s="327"/>
      <c r="I46" s="397">
        <f>入力シート!F58</f>
        <v>0</v>
      </c>
      <c r="J46" s="398"/>
      <c r="K46" s="398"/>
      <c r="L46" s="398"/>
      <c r="M46" s="398"/>
      <c r="N46" s="398"/>
      <c r="O46" s="398"/>
      <c r="P46" s="398"/>
      <c r="Q46" s="398"/>
      <c r="R46" s="398"/>
      <c r="S46" s="398"/>
      <c r="T46" s="398"/>
      <c r="U46" s="398"/>
      <c r="V46" s="398"/>
      <c r="W46" s="398"/>
      <c r="X46" s="398"/>
      <c r="Y46" s="398"/>
      <c r="Z46" s="398"/>
      <c r="AA46" s="387" t="s">
        <v>1</v>
      </c>
      <c r="AB46" s="387"/>
      <c r="AC46" s="388"/>
      <c r="AD46" s="128"/>
    </row>
    <row r="47" spans="1:30" ht="18.75" customHeight="1">
      <c r="A47" s="128"/>
      <c r="B47" s="325" t="s">
        <v>190</v>
      </c>
      <c r="C47" s="326"/>
      <c r="D47" s="326"/>
      <c r="E47" s="326"/>
      <c r="F47" s="326"/>
      <c r="G47" s="326"/>
      <c r="H47" s="327"/>
      <c r="I47" s="385">
        <f>入力シート!F59</f>
        <v>0</v>
      </c>
      <c r="J47" s="386"/>
      <c r="K47" s="386"/>
      <c r="L47" s="386"/>
      <c r="M47" s="386"/>
      <c r="N47" s="386"/>
      <c r="O47" s="386"/>
      <c r="P47" s="386"/>
      <c r="Q47" s="386"/>
      <c r="R47" s="386"/>
      <c r="S47" s="386"/>
      <c r="T47" s="386"/>
      <c r="U47" s="386"/>
      <c r="V47" s="386"/>
      <c r="W47" s="386"/>
      <c r="X47" s="386"/>
      <c r="Y47" s="386"/>
      <c r="Z47" s="386"/>
      <c r="AA47" s="387" t="s">
        <v>1</v>
      </c>
      <c r="AB47" s="387"/>
      <c r="AC47" s="388"/>
      <c r="AD47" s="128"/>
    </row>
    <row r="48" spans="1:30" ht="18.75" customHeight="1" thickBot="1">
      <c r="A48" s="128"/>
      <c r="B48" s="389" t="s">
        <v>168</v>
      </c>
      <c r="C48" s="390"/>
      <c r="D48" s="390"/>
      <c r="E48" s="390"/>
      <c r="F48" s="390"/>
      <c r="G48" s="390"/>
      <c r="H48" s="390"/>
      <c r="I48" s="391">
        <f>入力シート!F60</f>
        <v>0</v>
      </c>
      <c r="J48" s="392"/>
      <c r="K48" s="392"/>
      <c r="L48" s="392"/>
      <c r="M48" s="392"/>
      <c r="N48" s="392"/>
      <c r="O48" s="392"/>
      <c r="P48" s="392"/>
      <c r="Q48" s="392"/>
      <c r="R48" s="392"/>
      <c r="S48" s="392"/>
      <c r="T48" s="392"/>
      <c r="U48" s="392"/>
      <c r="V48" s="392"/>
      <c r="W48" s="392"/>
      <c r="X48" s="392"/>
      <c r="Y48" s="392"/>
      <c r="Z48" s="392"/>
      <c r="AA48" s="393" t="s">
        <v>1</v>
      </c>
      <c r="AB48" s="393"/>
      <c r="AC48" s="394"/>
      <c r="AD48" s="128"/>
    </row>
    <row r="49" spans="1:30">
      <c r="A49" s="128"/>
      <c r="B49" s="152"/>
      <c r="C49" s="152"/>
      <c r="D49" s="152"/>
      <c r="E49" s="152"/>
      <c r="F49" s="152"/>
      <c r="G49" s="152"/>
      <c r="H49" s="152"/>
      <c r="I49" s="129"/>
      <c r="J49" s="129"/>
      <c r="K49" s="129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29"/>
      <c r="AB49" s="129"/>
      <c r="AC49" s="129"/>
      <c r="AD49" s="128"/>
    </row>
    <row r="50" spans="1:30" ht="11.25" customHeight="1">
      <c r="A50" s="128"/>
      <c r="B50" s="367" t="s">
        <v>135</v>
      </c>
      <c r="C50" s="367"/>
      <c r="D50" s="367"/>
      <c r="E50" s="367"/>
      <c r="F50" s="367"/>
      <c r="G50" s="367">
        <f>入力シート!F57</f>
        <v>0</v>
      </c>
      <c r="H50" s="367"/>
      <c r="I50" s="367"/>
      <c r="J50" s="129"/>
      <c r="K50" s="129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29"/>
      <c r="AB50" s="129"/>
      <c r="AC50" s="129"/>
      <c r="AD50" s="128"/>
    </row>
    <row r="51" spans="1:30" ht="11.25" customHeight="1">
      <c r="A51" s="128"/>
      <c r="B51" s="368"/>
      <c r="C51" s="368"/>
      <c r="D51" s="368"/>
      <c r="E51" s="368"/>
      <c r="F51" s="368"/>
      <c r="G51" s="368"/>
      <c r="H51" s="368"/>
      <c r="I51" s="368"/>
      <c r="J51" s="129"/>
      <c r="K51" s="129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29"/>
      <c r="AB51" s="129"/>
      <c r="AC51" s="129"/>
      <c r="AD51" s="128"/>
    </row>
    <row r="52" spans="1:30" ht="11.25" customHeight="1">
      <c r="A52" s="128"/>
      <c r="B52" s="185"/>
      <c r="C52" s="185"/>
      <c r="D52" s="185"/>
      <c r="E52" s="185"/>
      <c r="F52" s="185"/>
      <c r="G52" s="185"/>
      <c r="H52" s="185"/>
      <c r="I52" s="185"/>
      <c r="J52" s="129"/>
      <c r="K52" s="129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29"/>
      <c r="AB52" s="129"/>
      <c r="AC52" s="129"/>
      <c r="AD52" s="128"/>
    </row>
    <row r="53" spans="1:30" ht="11.25" customHeight="1">
      <c r="A53" s="128"/>
      <c r="B53" s="185"/>
      <c r="C53" s="185"/>
      <c r="D53" s="185"/>
      <c r="E53" s="185"/>
      <c r="F53" s="185"/>
      <c r="G53" s="185"/>
      <c r="H53" s="185"/>
      <c r="I53" s="185"/>
      <c r="J53" s="129"/>
      <c r="K53" s="129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29"/>
      <c r="AB53" s="129"/>
      <c r="AC53" s="129"/>
      <c r="AD53" s="128"/>
    </row>
    <row r="54" spans="1:30" ht="19.5" thickBot="1">
      <c r="A54" s="128"/>
      <c r="B54" s="128" t="s">
        <v>142</v>
      </c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</row>
    <row r="55" spans="1:30" ht="19.5" customHeight="1">
      <c r="A55" s="128"/>
      <c r="B55" s="395"/>
      <c r="C55" s="396"/>
      <c r="D55" s="396"/>
      <c r="E55" s="396"/>
      <c r="F55" s="396"/>
      <c r="G55" s="396"/>
      <c r="H55" s="396"/>
      <c r="I55" s="377" t="s">
        <v>140</v>
      </c>
      <c r="J55" s="377"/>
      <c r="K55" s="377"/>
      <c r="L55" s="377"/>
      <c r="M55" s="377"/>
      <c r="N55" s="377"/>
      <c r="O55" s="377"/>
      <c r="P55" s="377"/>
      <c r="Q55" s="377"/>
      <c r="R55" s="359"/>
      <c r="S55" s="191"/>
      <c r="T55" s="377" t="s">
        <v>141</v>
      </c>
      <c r="U55" s="377"/>
      <c r="V55" s="377"/>
      <c r="W55" s="377"/>
      <c r="X55" s="377"/>
      <c r="Y55" s="377"/>
      <c r="Z55" s="377"/>
      <c r="AA55" s="377"/>
      <c r="AB55" s="377"/>
      <c r="AC55" s="378"/>
      <c r="AD55" s="128"/>
    </row>
    <row r="56" spans="1:30" ht="19.5" customHeight="1">
      <c r="A56" s="128"/>
      <c r="B56" s="369" t="s">
        <v>143</v>
      </c>
      <c r="C56" s="370"/>
      <c r="D56" s="370"/>
      <c r="E56" s="370"/>
      <c r="F56" s="370"/>
      <c r="G56" s="370"/>
      <c r="H56" s="370"/>
      <c r="I56" s="382">
        <f>'詳細試算 '!S17</f>
        <v>0</v>
      </c>
      <c r="J56" s="383"/>
      <c r="K56" s="383"/>
      <c r="L56" s="383"/>
      <c r="M56" s="383"/>
      <c r="N56" s="383"/>
      <c r="O56" s="383"/>
      <c r="P56" s="383"/>
      <c r="Q56" s="383"/>
      <c r="R56" s="383"/>
      <c r="S56" s="151"/>
      <c r="T56" s="382" t="str">
        <f>'詳細試算 '!S24</f>
        <v/>
      </c>
      <c r="U56" s="383"/>
      <c r="V56" s="383"/>
      <c r="W56" s="383"/>
      <c r="X56" s="383"/>
      <c r="Y56" s="383"/>
      <c r="Z56" s="383"/>
      <c r="AA56" s="383"/>
      <c r="AB56" s="383"/>
      <c r="AC56" s="384"/>
      <c r="AD56" s="128"/>
    </row>
    <row r="57" spans="1:30" ht="19.5" customHeight="1">
      <c r="A57" s="128"/>
      <c r="B57" s="369" t="s">
        <v>144</v>
      </c>
      <c r="C57" s="370"/>
      <c r="D57" s="370"/>
      <c r="E57" s="370"/>
      <c r="F57" s="370"/>
      <c r="G57" s="370"/>
      <c r="H57" s="370"/>
      <c r="I57" s="382">
        <f>'詳細試算 '!S18</f>
        <v>0</v>
      </c>
      <c r="J57" s="383"/>
      <c r="K57" s="383"/>
      <c r="L57" s="383"/>
      <c r="M57" s="383"/>
      <c r="N57" s="383"/>
      <c r="O57" s="383"/>
      <c r="P57" s="383"/>
      <c r="Q57" s="383"/>
      <c r="R57" s="383"/>
      <c r="S57" s="151"/>
      <c r="T57" s="382" t="str">
        <f>'詳細試算 '!S25</f>
        <v/>
      </c>
      <c r="U57" s="383"/>
      <c r="V57" s="383"/>
      <c r="W57" s="383"/>
      <c r="X57" s="383"/>
      <c r="Y57" s="383"/>
      <c r="Z57" s="383"/>
      <c r="AA57" s="383"/>
      <c r="AB57" s="383"/>
      <c r="AC57" s="384"/>
      <c r="AD57" s="128"/>
    </row>
    <row r="58" spans="1:30" ht="19.5" customHeight="1" thickBot="1">
      <c r="A58" s="128"/>
      <c r="B58" s="425" t="s">
        <v>145</v>
      </c>
      <c r="C58" s="426"/>
      <c r="D58" s="426"/>
      <c r="E58" s="426"/>
      <c r="F58" s="426"/>
      <c r="G58" s="426"/>
      <c r="H58" s="426"/>
      <c r="I58" s="362"/>
      <c r="J58" s="355"/>
      <c r="K58" s="355"/>
      <c r="L58" s="355"/>
      <c r="M58" s="355"/>
      <c r="N58" s="355"/>
      <c r="O58" s="355"/>
      <c r="P58" s="355"/>
      <c r="Q58" s="355"/>
      <c r="R58" s="355"/>
      <c r="S58" s="333"/>
      <c r="T58" s="427" t="str">
        <f>IF(T57="","",(1-T57/I57)*100)</f>
        <v/>
      </c>
      <c r="U58" s="428"/>
      <c r="V58" s="428"/>
      <c r="W58" s="428"/>
      <c r="X58" s="428"/>
      <c r="Y58" s="428"/>
      <c r="Z58" s="428"/>
      <c r="AA58" s="429" t="s">
        <v>146</v>
      </c>
      <c r="AB58" s="429"/>
      <c r="AC58" s="430"/>
      <c r="AD58" s="128"/>
    </row>
    <row r="59" spans="1:30" ht="19.5" customHeight="1">
      <c r="A59" s="128"/>
      <c r="B59" s="185"/>
      <c r="C59" s="185"/>
      <c r="D59" s="185"/>
      <c r="E59" s="185"/>
      <c r="F59" s="185"/>
      <c r="G59" s="185"/>
      <c r="H59" s="185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87"/>
      <c r="U59" s="187"/>
      <c r="V59" s="187"/>
      <c r="W59" s="187"/>
      <c r="X59" s="187"/>
      <c r="Y59" s="187"/>
      <c r="Z59" s="187"/>
      <c r="AA59" s="186"/>
      <c r="AB59" s="186"/>
      <c r="AC59" s="186"/>
      <c r="AD59" s="128"/>
    </row>
    <row r="60" spans="1:30" ht="19.5" thickBot="1">
      <c r="B60" s="4" t="s">
        <v>230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30">
      <c r="B61" s="339" t="s">
        <v>193</v>
      </c>
      <c r="C61" s="340"/>
      <c r="D61" s="340"/>
      <c r="E61" s="340"/>
      <c r="F61" s="340"/>
      <c r="G61" s="340"/>
      <c r="H61" s="340"/>
      <c r="I61" s="340"/>
      <c r="J61" s="340"/>
      <c r="K61" s="340"/>
      <c r="L61" s="340"/>
      <c r="M61" s="340"/>
      <c r="N61" s="416">
        <f>入力シート!F69</f>
        <v>0</v>
      </c>
      <c r="O61" s="417"/>
      <c r="P61" s="417"/>
      <c r="Q61" s="417"/>
      <c r="R61" s="417"/>
      <c r="S61" s="417"/>
      <c r="T61" s="417"/>
      <c r="U61" s="417"/>
      <c r="V61" s="417"/>
      <c r="W61" s="417"/>
      <c r="X61" s="417"/>
      <c r="Y61" s="417"/>
      <c r="Z61" s="417"/>
      <c r="AA61" s="417"/>
      <c r="AB61" s="182"/>
      <c r="AC61" s="183"/>
    </row>
    <row r="62" spans="1:30">
      <c r="B62" s="325" t="s">
        <v>194</v>
      </c>
      <c r="C62" s="326"/>
      <c r="D62" s="326"/>
      <c r="E62" s="326"/>
      <c r="F62" s="326"/>
      <c r="G62" s="326"/>
      <c r="H62" s="326"/>
      <c r="I62" s="326"/>
      <c r="J62" s="326"/>
      <c r="K62" s="326"/>
      <c r="L62" s="326"/>
      <c r="M62" s="327"/>
      <c r="N62" s="418">
        <f>入力シート!F70</f>
        <v>0</v>
      </c>
      <c r="O62" s="419"/>
      <c r="P62" s="419"/>
      <c r="Q62" s="419"/>
      <c r="R62" s="419"/>
      <c r="S62" s="419"/>
      <c r="T62" s="419"/>
      <c r="U62" s="419"/>
      <c r="V62" s="419"/>
      <c r="W62" s="419"/>
      <c r="X62" s="419"/>
      <c r="Y62" s="419"/>
      <c r="Z62" s="419"/>
      <c r="AA62" s="419"/>
      <c r="AB62" s="189"/>
      <c r="AC62" s="190"/>
    </row>
    <row r="63" spans="1:30">
      <c r="B63" s="328" t="s">
        <v>195</v>
      </c>
      <c r="C63" s="329"/>
      <c r="D63" s="329"/>
      <c r="E63" s="329"/>
      <c r="F63" s="329"/>
      <c r="G63" s="329"/>
      <c r="H63" s="329"/>
      <c r="I63" s="329"/>
      <c r="J63" s="329"/>
      <c r="K63" s="329"/>
      <c r="L63" s="329"/>
      <c r="M63" s="330"/>
      <c r="N63" s="420">
        <f>入力シート!F71</f>
        <v>0</v>
      </c>
      <c r="O63" s="421"/>
      <c r="P63" s="421"/>
      <c r="Q63" s="421"/>
      <c r="R63" s="421"/>
      <c r="S63" s="421"/>
      <c r="T63" s="421"/>
      <c r="U63" s="421"/>
      <c r="V63" s="421"/>
      <c r="W63" s="421"/>
      <c r="X63" s="421"/>
      <c r="Y63" s="421"/>
      <c r="Z63" s="421"/>
      <c r="AA63" s="421"/>
      <c r="AB63" s="331" t="s">
        <v>1</v>
      </c>
      <c r="AC63" s="332"/>
    </row>
    <row r="64" spans="1:30">
      <c r="B64" s="325" t="s">
        <v>196</v>
      </c>
      <c r="C64" s="326"/>
      <c r="D64" s="326"/>
      <c r="E64" s="326"/>
      <c r="F64" s="326"/>
      <c r="G64" s="326"/>
      <c r="H64" s="326"/>
      <c r="I64" s="326"/>
      <c r="J64" s="326"/>
      <c r="K64" s="326"/>
      <c r="L64" s="326"/>
      <c r="M64" s="327"/>
      <c r="N64" s="335">
        <f>入力シート!F72</f>
        <v>0</v>
      </c>
      <c r="O64" s="335"/>
      <c r="P64" s="335"/>
      <c r="Q64" s="335"/>
      <c r="R64" s="335"/>
      <c r="S64" s="335"/>
      <c r="T64" s="335"/>
      <c r="U64" s="335"/>
      <c r="V64" s="335"/>
      <c r="W64" s="335"/>
      <c r="X64" s="335"/>
      <c r="Y64" s="335"/>
      <c r="Z64" s="335"/>
      <c r="AA64" s="336"/>
      <c r="AB64" s="331" t="s">
        <v>1</v>
      </c>
      <c r="AC64" s="332"/>
    </row>
    <row r="65" spans="2:29" ht="19.5" thickBot="1">
      <c r="B65" s="341" t="s">
        <v>197</v>
      </c>
      <c r="C65" s="342"/>
      <c r="D65" s="342"/>
      <c r="E65" s="342"/>
      <c r="F65" s="342"/>
      <c r="G65" s="342"/>
      <c r="H65" s="342"/>
      <c r="I65" s="342"/>
      <c r="J65" s="342"/>
      <c r="K65" s="342"/>
      <c r="L65" s="342"/>
      <c r="M65" s="342"/>
      <c r="N65" s="337">
        <f>入力シート!F73</f>
        <v>0</v>
      </c>
      <c r="O65" s="337"/>
      <c r="P65" s="337"/>
      <c r="Q65" s="337"/>
      <c r="R65" s="337"/>
      <c r="S65" s="337"/>
      <c r="T65" s="337"/>
      <c r="U65" s="337"/>
      <c r="V65" s="337"/>
      <c r="W65" s="337"/>
      <c r="X65" s="337"/>
      <c r="Y65" s="337"/>
      <c r="Z65" s="337"/>
      <c r="AA65" s="338"/>
      <c r="AB65" s="333" t="s">
        <v>1</v>
      </c>
      <c r="AC65" s="334"/>
    </row>
    <row r="66" spans="2:29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2:29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2:29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2:29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</sheetData>
  <sheetProtection algorithmName="SHA-512" hashValue="nFUS+G5bGihp0NlVJwPkAFS78F4Dy8vuzA/L46k1ioEqEIhOiPFfcegu2sjFNRUehZoT23Ul73S2aMZDhi6jzw==" saltValue="Iz90Z1/Sai8/CladpOZWgQ==" spinCount="100000" sheet="1" formatCells="0" formatColumns="0" formatRows="0" insertColumns="0" insertRows="0" insertHyperlinks="0" deleteColumns="0" deleteRows="0" sort="0" autoFilter="0" pivotTables="0"/>
  <mergeCells count="132">
    <mergeCell ref="N61:AA61"/>
    <mergeCell ref="N62:AA62"/>
    <mergeCell ref="B63:M63"/>
    <mergeCell ref="N63:AA63"/>
    <mergeCell ref="AB63:AC63"/>
    <mergeCell ref="B37:K37"/>
    <mergeCell ref="B44:H44"/>
    <mergeCell ref="I44:R44"/>
    <mergeCell ref="B45:H45"/>
    <mergeCell ref="I45:R45"/>
    <mergeCell ref="B41:H41"/>
    <mergeCell ref="AB5:AC5"/>
    <mergeCell ref="AB6:AC6"/>
    <mergeCell ref="N5:AA5"/>
    <mergeCell ref="N6:AA6"/>
    <mergeCell ref="N14:AA14"/>
    <mergeCell ref="I56:R56"/>
    <mergeCell ref="I57:R57"/>
    <mergeCell ref="N4:AA4"/>
    <mergeCell ref="N7:AA7"/>
    <mergeCell ref="I41:R41"/>
    <mergeCell ref="B58:H58"/>
    <mergeCell ref="T58:Z58"/>
    <mergeCell ref="AA58:AC58"/>
    <mergeCell ref="AA36:AC36"/>
    <mergeCell ref="AA34:AC34"/>
    <mergeCell ref="AA28:AC28"/>
    <mergeCell ref="L28:Z28"/>
    <mergeCell ref="L31:Z31"/>
    <mergeCell ref="L33:Z33"/>
    <mergeCell ref="L25:N25"/>
    <mergeCell ref="O25:R25"/>
    <mergeCell ref="S25:AC25"/>
    <mergeCell ref="L27:Z27"/>
    <mergeCell ref="L26:Z26"/>
    <mergeCell ref="AA26:AC26"/>
    <mergeCell ref="AA27:AC27"/>
    <mergeCell ref="L35:Z35"/>
    <mergeCell ref="AA35:AC35"/>
    <mergeCell ref="A1:AD1"/>
    <mergeCell ref="B20:K20"/>
    <mergeCell ref="B21:K21"/>
    <mergeCell ref="B23:K23"/>
    <mergeCell ref="X21:Z21"/>
    <mergeCell ref="AA21:AC21"/>
    <mergeCell ref="B22:K22"/>
    <mergeCell ref="B34:K34"/>
    <mergeCell ref="B24:K24"/>
    <mergeCell ref="B25:K25"/>
    <mergeCell ref="B28:K28"/>
    <mergeCell ref="B31:K31"/>
    <mergeCell ref="B32:K32"/>
    <mergeCell ref="B33:K33"/>
    <mergeCell ref="AA32:AC32"/>
    <mergeCell ref="L32:Z32"/>
    <mergeCell ref="L21:N21"/>
    <mergeCell ref="O21:P21"/>
    <mergeCell ref="R21:T21"/>
    <mergeCell ref="AA24:AC24"/>
    <mergeCell ref="L34:Z34"/>
    <mergeCell ref="U21:V21"/>
    <mergeCell ref="L24:Z24"/>
    <mergeCell ref="L20:Z20"/>
    <mergeCell ref="L22:Y22"/>
    <mergeCell ref="L23:Z23"/>
    <mergeCell ref="T56:AC56"/>
    <mergeCell ref="T57:AC57"/>
    <mergeCell ref="B47:H47"/>
    <mergeCell ref="I47:Z47"/>
    <mergeCell ref="AA47:AC47"/>
    <mergeCell ref="B48:H48"/>
    <mergeCell ref="I48:Z48"/>
    <mergeCell ref="AA48:AC48"/>
    <mergeCell ref="B57:H57"/>
    <mergeCell ref="B55:H55"/>
    <mergeCell ref="I55:R55"/>
    <mergeCell ref="B35:K35"/>
    <mergeCell ref="B46:H46"/>
    <mergeCell ref="I46:Z46"/>
    <mergeCell ref="AA46:AC46"/>
    <mergeCell ref="B36:K36"/>
    <mergeCell ref="AA37:AC37"/>
    <mergeCell ref="L37:Z37"/>
    <mergeCell ref="L36:Z36"/>
    <mergeCell ref="A39:AD39"/>
    <mergeCell ref="AB17:AC17"/>
    <mergeCell ref="B17:M17"/>
    <mergeCell ref="S41:AC41"/>
    <mergeCell ref="I58:S58"/>
    <mergeCell ref="B42:H42"/>
    <mergeCell ref="I42:R42"/>
    <mergeCell ref="B43:H43"/>
    <mergeCell ref="I43:R43"/>
    <mergeCell ref="B15:M16"/>
    <mergeCell ref="B4:M4"/>
    <mergeCell ref="B5:M5"/>
    <mergeCell ref="B6:M6"/>
    <mergeCell ref="B50:F51"/>
    <mergeCell ref="G50:I51"/>
    <mergeCell ref="B56:H56"/>
    <mergeCell ref="S42:AC42"/>
    <mergeCell ref="S43:AC43"/>
    <mergeCell ref="S44:AC44"/>
    <mergeCell ref="S45:AC45"/>
    <mergeCell ref="T55:AC55"/>
    <mergeCell ref="B7:M7"/>
    <mergeCell ref="N8:AC8"/>
    <mergeCell ref="N9:AC9"/>
    <mergeCell ref="B62:M62"/>
    <mergeCell ref="B12:M13"/>
    <mergeCell ref="B8:M8"/>
    <mergeCell ref="B9:M9"/>
    <mergeCell ref="B10:M10"/>
    <mergeCell ref="B11:M11"/>
    <mergeCell ref="AB64:AC64"/>
    <mergeCell ref="AB65:AC65"/>
    <mergeCell ref="N64:AA64"/>
    <mergeCell ref="N65:AA65"/>
    <mergeCell ref="B61:M61"/>
    <mergeCell ref="B64:M64"/>
    <mergeCell ref="B65:M65"/>
    <mergeCell ref="R13:AC13"/>
    <mergeCell ref="N12:Q12"/>
    <mergeCell ref="N13:Q13"/>
    <mergeCell ref="AB15:AC16"/>
    <mergeCell ref="N15:AA16"/>
    <mergeCell ref="AB14:AC14"/>
    <mergeCell ref="B14:M14"/>
    <mergeCell ref="N10:AC10"/>
    <mergeCell ref="N11:AC11"/>
    <mergeCell ref="R12:AC12"/>
    <mergeCell ref="N17:AA17"/>
  </mergeCells>
  <phoneticPr fontId="21"/>
  <pageMargins left="0.23622047244094491" right="0.11811023622047245" top="0.74803149606299213" bottom="0.74803149606299213" header="0.31496062992125984" footer="0.31496062992125984"/>
  <pageSetup paperSize="9" scale="89" orientation="portrait" r:id="rId1"/>
  <headerFooter>
    <oddHeader>&amp;L様式第2号（第5条関係）</oddHeader>
  </headerFooter>
  <rowBreaks count="1" manualBreakCount="1">
    <brk id="38" max="2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BD319-D51F-4F8A-BDC0-D3FE7351F833}">
  <dimension ref="C1:Y25"/>
  <sheetViews>
    <sheetView view="pageBreakPreview" zoomScale="110" zoomScaleNormal="110" zoomScaleSheetLayoutView="110" workbookViewId="0">
      <selection activeCell="L20" sqref="L20"/>
    </sheetView>
  </sheetViews>
  <sheetFormatPr defaultColWidth="8.875" defaultRowHeight="16.149999999999999" customHeight="1"/>
  <cols>
    <col min="1" max="2" width="8.875" style="28"/>
    <col min="3" max="3" width="4.25" style="32" customWidth="1"/>
    <col min="4" max="4" width="18.375" style="28" bestFit="1" customWidth="1"/>
    <col min="5" max="5" width="15.75" style="29" customWidth="1"/>
    <col min="6" max="6" width="7.75" style="28" customWidth="1"/>
    <col min="7" max="18" width="7.625" style="28" customWidth="1"/>
    <col min="19" max="19" width="8.875" style="28" customWidth="1"/>
    <col min="20" max="20" width="17.125" style="28" customWidth="1"/>
    <col min="21" max="16384" width="8.875" style="28"/>
  </cols>
  <sheetData>
    <row r="1" spans="3:25" ht="15" customHeight="1">
      <c r="C1" s="27" t="s">
        <v>6</v>
      </c>
      <c r="U1" s="30" t="s">
        <v>7</v>
      </c>
      <c r="V1" s="31"/>
      <c r="W1" s="30"/>
    </row>
    <row r="2" spans="3:25" ht="15" customHeight="1">
      <c r="D2" s="33"/>
      <c r="F2" s="30" t="s">
        <v>8</v>
      </c>
      <c r="G2" s="31"/>
      <c r="H2" s="31"/>
      <c r="I2" s="31"/>
      <c r="J2" s="31"/>
      <c r="K2" s="31"/>
      <c r="L2" s="431" t="s">
        <v>9</v>
      </c>
      <c r="M2" s="431"/>
      <c r="N2" s="31"/>
      <c r="O2" s="30" t="s">
        <v>7</v>
      </c>
      <c r="P2" s="31"/>
      <c r="Q2" s="30"/>
      <c r="S2" s="31"/>
      <c r="U2" s="34"/>
      <c r="V2" s="432" t="s">
        <v>3</v>
      </c>
      <c r="W2" s="432"/>
      <c r="X2" s="432" t="s">
        <v>10</v>
      </c>
      <c r="Y2" s="432"/>
    </row>
    <row r="3" spans="3:25" ht="15" customHeight="1">
      <c r="D3" s="35"/>
      <c r="E3" s="36"/>
      <c r="F3" s="37"/>
      <c r="G3" s="433" t="s">
        <v>11</v>
      </c>
      <c r="H3" s="434"/>
      <c r="I3" s="435" t="s">
        <v>12</v>
      </c>
      <c r="J3" s="436"/>
      <c r="K3" s="38"/>
      <c r="L3" s="39" t="s">
        <v>4</v>
      </c>
      <c r="M3" s="40">
        <f>入力シート!AB55</f>
        <v>0</v>
      </c>
      <c r="N3" s="41"/>
      <c r="O3" s="42"/>
      <c r="P3" s="43" t="s">
        <v>170</v>
      </c>
      <c r="Q3" s="43" t="s">
        <v>173</v>
      </c>
      <c r="R3" s="44" t="s">
        <v>13</v>
      </c>
      <c r="S3" s="44"/>
      <c r="U3" s="34"/>
      <c r="V3" s="39" t="s">
        <v>14</v>
      </c>
      <c r="W3" s="39" t="s">
        <v>15</v>
      </c>
      <c r="X3" s="39" t="s">
        <v>14</v>
      </c>
      <c r="Y3" s="39" t="s">
        <v>15</v>
      </c>
    </row>
    <row r="4" spans="3:25" ht="15" customHeight="1">
      <c r="D4" s="35"/>
      <c r="E4" s="45"/>
      <c r="F4" s="46" t="s">
        <v>16</v>
      </c>
      <c r="G4" s="47">
        <v>36.700000000000003</v>
      </c>
      <c r="H4" s="48" t="s">
        <v>17</v>
      </c>
      <c r="I4" s="49">
        <v>2.4900000000000002</v>
      </c>
      <c r="J4" s="50" t="s">
        <v>18</v>
      </c>
      <c r="K4" s="51"/>
      <c r="L4" s="52" t="s">
        <v>5</v>
      </c>
      <c r="M4" s="1">
        <f>入力シート!AB56</f>
        <v>0</v>
      </c>
      <c r="N4" s="53"/>
      <c r="O4" s="54" t="s">
        <v>19</v>
      </c>
      <c r="P4" s="55">
        <f>V4+W4</f>
        <v>27.798999999999999</v>
      </c>
      <c r="Q4" s="56">
        <f>X4+Y4</f>
        <v>46.552999999999997</v>
      </c>
      <c r="R4" s="57">
        <f>IF(入力シート!F57=P3,P4,Q4)</f>
        <v>46.552999999999997</v>
      </c>
      <c r="S4" s="57" t="s">
        <v>20</v>
      </c>
      <c r="U4" s="34" t="s">
        <v>21</v>
      </c>
      <c r="V4" s="58">
        <v>26.515000000000001</v>
      </c>
      <c r="W4" s="58">
        <v>1.284</v>
      </c>
      <c r="X4" s="58">
        <v>43.472999999999999</v>
      </c>
      <c r="Y4" s="58">
        <v>3.08</v>
      </c>
    </row>
    <row r="5" spans="3:25" ht="15" customHeight="1">
      <c r="D5" s="35"/>
      <c r="E5" s="45"/>
      <c r="F5" s="46" t="s">
        <v>22</v>
      </c>
      <c r="G5" s="47">
        <v>100.46</v>
      </c>
      <c r="H5" s="48" t="s">
        <v>23</v>
      </c>
      <c r="I5" s="49">
        <v>5.89</v>
      </c>
      <c r="J5" s="50" t="s">
        <v>24</v>
      </c>
      <c r="K5" s="51"/>
      <c r="L5" s="59"/>
      <c r="M5" s="2"/>
      <c r="N5" s="60"/>
      <c r="O5" s="61" t="s">
        <v>25</v>
      </c>
      <c r="P5" s="62">
        <f t="shared" ref="P5:P6" si="0">V5+W5</f>
        <v>19.221</v>
      </c>
      <c r="Q5" s="63">
        <f t="shared" ref="Q5:Q6" si="1">X5+Y5</f>
        <v>32.103000000000002</v>
      </c>
      <c r="R5" s="64">
        <f>IF(入力シート!F57=P3,P5,Q5)</f>
        <v>32.103000000000002</v>
      </c>
      <c r="S5" s="64" t="s">
        <v>20</v>
      </c>
      <c r="U5" s="34" t="s">
        <v>26</v>
      </c>
      <c r="V5" s="58">
        <v>18.445</v>
      </c>
      <c r="W5" s="58">
        <v>0.77600000000000002</v>
      </c>
      <c r="X5" s="58">
        <v>30.242000000000001</v>
      </c>
      <c r="Y5" s="58">
        <v>1.861</v>
      </c>
    </row>
    <row r="6" spans="3:25" ht="15" customHeight="1">
      <c r="D6" s="35"/>
      <c r="E6" s="35"/>
      <c r="F6" s="65" t="s">
        <v>27</v>
      </c>
      <c r="G6" s="66">
        <v>45</v>
      </c>
      <c r="H6" s="67" t="s">
        <v>23</v>
      </c>
      <c r="I6" s="68">
        <v>2.29</v>
      </c>
      <c r="J6" s="69" t="s">
        <v>28</v>
      </c>
      <c r="K6" s="70"/>
      <c r="L6" s="71"/>
      <c r="M6" s="3"/>
      <c r="N6" s="60"/>
      <c r="O6" s="72" t="s">
        <v>29</v>
      </c>
      <c r="P6" s="73">
        <f t="shared" si="0"/>
        <v>37.471000000000004</v>
      </c>
      <c r="Q6" s="74">
        <f t="shared" si="1"/>
        <v>62.713999999999999</v>
      </c>
      <c r="R6" s="75">
        <f>IF(入力シート!F57=P3,P6,Q6)</f>
        <v>62.713999999999999</v>
      </c>
      <c r="S6" s="75" t="s">
        <v>20</v>
      </c>
      <c r="U6" s="34" t="s">
        <v>30</v>
      </c>
      <c r="V6" s="58">
        <v>35.737000000000002</v>
      </c>
      <c r="W6" s="58">
        <v>1.734</v>
      </c>
      <c r="X6" s="58">
        <v>58.594000000000001</v>
      </c>
      <c r="Y6" s="58">
        <v>4.12</v>
      </c>
    </row>
    <row r="7" spans="3:25" ht="15" customHeight="1">
      <c r="D7" s="35"/>
      <c r="E7" s="35"/>
      <c r="F7" s="76" t="s">
        <v>31</v>
      </c>
      <c r="G7" s="77">
        <v>3.6</v>
      </c>
      <c r="H7" s="78" t="s">
        <v>32</v>
      </c>
      <c r="I7" s="79">
        <v>0.53500000000000003</v>
      </c>
      <c r="J7" s="80" t="s">
        <v>33</v>
      </c>
      <c r="K7" s="70"/>
      <c r="O7" s="35"/>
      <c r="P7" s="81"/>
      <c r="Q7" s="82"/>
    </row>
    <row r="8" spans="3:25" ht="15" customHeight="1">
      <c r="C8" s="83" t="s">
        <v>34</v>
      </c>
      <c r="D8" s="84"/>
      <c r="G8" s="28" t="s">
        <v>35</v>
      </c>
    </row>
    <row r="9" spans="3:25" ht="15" customHeight="1">
      <c r="C9" s="83"/>
      <c r="D9" s="84"/>
    </row>
    <row r="10" spans="3:25" ht="15" customHeight="1">
      <c r="C10" s="85"/>
      <c r="D10" s="86"/>
      <c r="E10" s="87" t="s">
        <v>36</v>
      </c>
      <c r="F10" s="85" t="s">
        <v>37</v>
      </c>
      <c r="G10" s="88" t="s">
        <v>38</v>
      </c>
      <c r="H10" s="89" t="s">
        <v>39</v>
      </c>
      <c r="I10" s="89" t="s">
        <v>40</v>
      </c>
      <c r="J10" s="89" t="s">
        <v>41</v>
      </c>
      <c r="K10" s="89" t="s">
        <v>42</v>
      </c>
      <c r="L10" s="89" t="s">
        <v>43</v>
      </c>
      <c r="M10" s="89" t="s">
        <v>44</v>
      </c>
      <c r="N10" s="89" t="s">
        <v>45</v>
      </c>
      <c r="O10" s="89" t="s">
        <v>46</v>
      </c>
      <c r="P10" s="89" t="s">
        <v>47</v>
      </c>
      <c r="Q10" s="89" t="s">
        <v>48</v>
      </c>
      <c r="R10" s="90" t="s">
        <v>49</v>
      </c>
      <c r="S10" s="91" t="s">
        <v>50</v>
      </c>
    </row>
    <row r="11" spans="3:25" ht="15" customHeight="1">
      <c r="C11" s="85" t="s">
        <v>51</v>
      </c>
      <c r="D11" s="92" t="s">
        <v>52</v>
      </c>
      <c r="E11" s="93"/>
      <c r="F11" s="94" t="s">
        <v>53</v>
      </c>
      <c r="G11" s="95">
        <v>30</v>
      </c>
      <c r="H11" s="96">
        <v>31</v>
      </c>
      <c r="I11" s="96">
        <v>30</v>
      </c>
      <c r="J11" s="96">
        <v>31</v>
      </c>
      <c r="K11" s="96">
        <v>31</v>
      </c>
      <c r="L11" s="96">
        <v>30</v>
      </c>
      <c r="M11" s="96">
        <v>31</v>
      </c>
      <c r="N11" s="96">
        <v>30</v>
      </c>
      <c r="O11" s="96">
        <v>31</v>
      </c>
      <c r="P11" s="96">
        <v>31</v>
      </c>
      <c r="Q11" s="96">
        <v>28</v>
      </c>
      <c r="R11" s="97">
        <v>31</v>
      </c>
      <c r="S11" s="98">
        <f>SUM(G11:R11)</f>
        <v>365</v>
      </c>
    </row>
    <row r="12" spans="3:25" ht="15" customHeight="1">
      <c r="C12" s="85" t="s">
        <v>54</v>
      </c>
      <c r="D12" s="99" t="s">
        <v>55</v>
      </c>
      <c r="E12" s="100" t="s">
        <v>56</v>
      </c>
      <c r="F12" s="85" t="s">
        <v>57</v>
      </c>
      <c r="G12" s="101">
        <f>$R$4*G11</f>
        <v>1396.59</v>
      </c>
      <c r="H12" s="102">
        <f>$R$4*H11</f>
        <v>1443.143</v>
      </c>
      <c r="I12" s="102">
        <f>$R$5*I11</f>
        <v>963.09</v>
      </c>
      <c r="J12" s="102">
        <f t="shared" ref="J12:L12" si="2">$R$5*J11</f>
        <v>995.1930000000001</v>
      </c>
      <c r="K12" s="102">
        <f t="shared" si="2"/>
        <v>995.1930000000001</v>
      </c>
      <c r="L12" s="102">
        <f t="shared" si="2"/>
        <v>963.09</v>
      </c>
      <c r="M12" s="102">
        <f>$R$4*M11</f>
        <v>1443.143</v>
      </c>
      <c r="N12" s="102">
        <f>$R$4*N11</f>
        <v>1396.59</v>
      </c>
      <c r="O12" s="102">
        <f>$R$6*O11</f>
        <v>1944.134</v>
      </c>
      <c r="P12" s="102">
        <f t="shared" ref="P12:R12" si="3">$R$6*P11</f>
        <v>1944.134</v>
      </c>
      <c r="Q12" s="102">
        <f t="shared" si="3"/>
        <v>1755.992</v>
      </c>
      <c r="R12" s="103">
        <f t="shared" si="3"/>
        <v>1944.134</v>
      </c>
      <c r="S12" s="104">
        <f>ROUNDDOWN(G12+H12+I12+J12+K12+L12+M12+N12+O12+P12+Q12+R12,0)</f>
        <v>17184</v>
      </c>
    </row>
    <row r="13" spans="3:25" ht="15" customHeight="1">
      <c r="D13" s="105"/>
      <c r="E13" s="31"/>
      <c r="F13" s="32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7"/>
    </row>
    <row r="14" spans="3:25" ht="15" customHeight="1">
      <c r="C14" s="29" t="s">
        <v>4</v>
      </c>
      <c r="D14" s="105"/>
      <c r="E14" s="31"/>
      <c r="F14" s="32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8"/>
    </row>
    <row r="15" spans="3:25" ht="15" customHeight="1">
      <c r="C15" s="83">
        <f>入力シート!H55</f>
        <v>0</v>
      </c>
      <c r="D15" s="105"/>
      <c r="S15" s="109"/>
    </row>
    <row r="16" spans="3:25" ht="15" customHeight="1">
      <c r="C16" s="88"/>
      <c r="D16" s="110"/>
      <c r="E16" s="111" t="s">
        <v>36</v>
      </c>
      <c r="F16" s="39" t="s">
        <v>37</v>
      </c>
      <c r="G16" s="112" t="s">
        <v>38</v>
      </c>
      <c r="H16" s="89" t="s">
        <v>39</v>
      </c>
      <c r="I16" s="89" t="s">
        <v>40</v>
      </c>
      <c r="J16" s="89" t="s">
        <v>41</v>
      </c>
      <c r="K16" s="89" t="s">
        <v>42</v>
      </c>
      <c r="L16" s="89" t="s">
        <v>43</v>
      </c>
      <c r="M16" s="89" t="s">
        <v>44</v>
      </c>
      <c r="N16" s="89" t="s">
        <v>45</v>
      </c>
      <c r="O16" s="89" t="s">
        <v>46</v>
      </c>
      <c r="P16" s="89" t="s">
        <v>47</v>
      </c>
      <c r="Q16" s="89" t="s">
        <v>48</v>
      </c>
      <c r="R16" s="113" t="s">
        <v>49</v>
      </c>
      <c r="S16" s="104" t="s">
        <v>58</v>
      </c>
    </row>
    <row r="17" spans="3:19" ht="15" customHeight="1">
      <c r="C17" s="114" t="s">
        <v>59</v>
      </c>
      <c r="D17" s="115" t="s">
        <v>60</v>
      </c>
      <c r="E17" s="116" t="s">
        <v>61</v>
      </c>
      <c r="F17" s="117" t="s">
        <v>169</v>
      </c>
      <c r="G17" s="156" t="b">
        <f>IF(入力シート!$H$55=テーブル!$D$6,G12/$M$3/$G$7,IF(入力シート!$H$55=テーブル!$E$6,G12/$M$3/$G$7,IF(入力シート!H55=テーブル!$F$6,G12/$M$3/$G$5,IF(入力シート!$H$55=テーブル!$G$6,G12/$M$3/$G$6,IF(入力シート!$H$55=テーブル!$H$6,G12/$M$3/$G$4)))))</f>
        <v>0</v>
      </c>
      <c r="H17" s="156" t="b">
        <f>IF(入力シート!$H$55=テーブル!$D$6,H12/$M$3/$G$7,IF(入力シート!$H$55=テーブル!$E$6,H12/$M$3/$G$7,IF(入力シート!I55=テーブル!$F$6,H12/$M$3/$G$5,IF(入力シート!$H$55=テーブル!$G$6,H12/$M$3/$G$6,IF(入力シート!$H$55=テーブル!$H$6,H12/$M$3/$G$4)))))</f>
        <v>0</v>
      </c>
      <c r="I17" s="156" t="b">
        <f>IF(入力シート!$H$55=テーブル!$D$6,I12/$M$3/$G$7,IF(入力シート!$H$55=テーブル!$E$6,I12/$M$3/$G$7,IF(入力シート!J55=テーブル!$F$6,I12/$M$3/$G$5,IF(入力シート!$H$55=テーブル!$G$6,I12/$M$3/$G$6,IF(入力シート!$H$55=テーブル!$H$6,I12/$M$3/$G$4)))))</f>
        <v>0</v>
      </c>
      <c r="J17" s="156" t="b">
        <f>IF(入力シート!$H$55=テーブル!$D$6,J12/$M$3/$G$7,IF(入力シート!$H$55=テーブル!$E$6,J12/$M$3/$G$7,IF(入力シート!K55=テーブル!$F$6,J12/$M$3/$G$5,IF(入力シート!$H$55=テーブル!$G$6,J12/$M$3/$G$6,IF(入力シート!$H$55=テーブル!$H$6,J12/$M$3/$G$4)))))</f>
        <v>0</v>
      </c>
      <c r="K17" s="156" t="b">
        <f>IF(入力シート!$H$55=テーブル!$D$6,K12/$M$3/$G$7,IF(入力シート!$H$55=テーブル!$E$6,K12/$M$3/$G$7,IF(入力シート!L55=テーブル!$F$6,K12/$M$3/$G$5,IF(入力シート!$H$55=テーブル!$G$6,K12/$M$3/$G$6,IF(入力シート!$H$55=テーブル!$H$6,K12/$M$3/$G$4)))))</f>
        <v>0</v>
      </c>
      <c r="L17" s="156" t="b">
        <f>IF(入力シート!$H$55=テーブル!$D$6,L12/$M$3/$G$7,IF(入力シート!$H$55=テーブル!$E$6,L12/$M$3/$G$7,IF(入力シート!M55=テーブル!$F$6,L12/$M$3/$G$5,IF(入力シート!$H$55=テーブル!$G$6,L12/$M$3/$G$6,IF(入力シート!$H$55=テーブル!$H$6,L12/$M$3/$G$4)))))</f>
        <v>0</v>
      </c>
      <c r="M17" s="156" t="b">
        <f>IF(入力シート!$H$55=テーブル!$D$6,M12/$M$3/$G$7,IF(入力シート!$H$55=テーブル!$E$6,M12/$M$3/$G$7,IF(入力シート!N55=テーブル!$F$6,M12/$M$3/$G$5,IF(入力シート!$H$55=テーブル!$G$6,M12/$M$3/$G$6,IF(入力シート!$H$55=テーブル!$H$6,M12/$M$3/$G$4)))))</f>
        <v>0</v>
      </c>
      <c r="N17" s="156" t="b">
        <f>IF(入力シート!$H$55=テーブル!$D$6,N12/$M$3/$G$7,IF(入力シート!$H$55=テーブル!$E$6,N12/$M$3/$G$7,IF(入力シート!O55=テーブル!$F$6,N12/$M$3/$G$5,IF(入力シート!$H$55=テーブル!$G$6,N12/$M$3/$G$6,IF(入力シート!$H$55=テーブル!$H$6,N12/$M$3/$G$4)))))</f>
        <v>0</v>
      </c>
      <c r="O17" s="156" t="b">
        <f>IF(入力シート!$H$55=テーブル!$D$6,O12/$M$3/$G$7,IF(入力シート!$H$55=テーブル!$E$6,O12/$M$3/$G$7,IF(入力シート!P55=テーブル!$F$6,O12/$M$3/$G$5,IF(入力シート!$H$55=テーブル!$G$6,O12/$M$3/$G$6,IF(入力シート!$H$55=テーブル!$H$6,O12/$M$3/$G$4)))))</f>
        <v>0</v>
      </c>
      <c r="P17" s="156" t="b">
        <f>IF(入力シート!$H$55=テーブル!$D$6,P12/$M$3/$G$7,IF(入力シート!$H$55=テーブル!$E$6,P12/$M$3/$G$7,IF(入力シート!Q55=テーブル!$F$6,P12/$M$3/$G$5,IF(入力シート!$H$55=テーブル!$G$6,P12/$M$3/$G$6,IF(入力シート!$H$55=テーブル!$H$6,P12/$M$3/$G$4)))))</f>
        <v>0</v>
      </c>
      <c r="Q17" s="156" t="b">
        <f>IF(入力シート!$H$55=テーブル!$D$6,Q12/$M$3/$G$7,IF(入力シート!$H$55=テーブル!$E$6,Q12/$M$3/$G$7,IF(入力シート!R55=テーブル!$F$6,Q12/$M$3/$G$5,IF(入力シート!$H$55=テーブル!$G$6,Q12/$M$3/$G$6,IF(入力シート!$H$55=テーブル!$H$6,Q12/$M$3/$G$4)))))</f>
        <v>0</v>
      </c>
      <c r="R17" s="156" t="b">
        <f>IF(入力シート!$H$55=テーブル!$D$6,R12/$M$3/$G$7,IF(入力シート!$H$55=テーブル!$E$6,R12/$M$3/$G$7,IF(入力シート!S55=テーブル!$F$6,R12/$M$3/$G$5,IF(入力シート!$H$55=テーブル!$G$6,R12/$M$3/$G$6,IF(入力シート!$H$55=テーブル!$H$6,R12/$M$3/$G$4)))))</f>
        <v>0</v>
      </c>
      <c r="S17" s="104">
        <f t="shared" ref="S17:S25" si="4">ROUNDDOWN(G17+H17+I17+J17+K17+L17+M17+N17+O17+P17+Q17+R17,0)</f>
        <v>0</v>
      </c>
    </row>
    <row r="18" spans="3:19" ht="15" customHeight="1">
      <c r="C18" s="118" t="s">
        <v>62</v>
      </c>
      <c r="D18" s="119" t="s">
        <v>63</v>
      </c>
      <c r="E18" s="120" t="s">
        <v>64</v>
      </c>
      <c r="F18" s="121" t="s">
        <v>65</v>
      </c>
      <c r="G18" s="157" t="b">
        <f>IF(入力シート!$H$55=テーブル!$D$6,G17*$I$7,IF(入力シート!$H$55=テーブル!$E$6,G17*$I$7,IF(入力シート!$H$55=テーブル!$F$6,G17*$I$5,IF(入力シート!$H$55=テーブル!$G$6,G17*$I$6,IF(入力シート!$H$55=テーブル!$H$6,G17*$I$4)))))</f>
        <v>0</v>
      </c>
      <c r="H18" s="157" t="b">
        <f>IF(入力シート!$H$55=テーブル!$D$6,H17*$I$7,IF(入力シート!$H$55=テーブル!$E$6,H17*$I$7,IF(入力シート!$H$55=テーブル!$F$6,H17*$I$5,IF(入力シート!$H$55=テーブル!$G$6,H17*$I$6,IF(入力シート!$H$55=テーブル!$H$6,H17*$I$4)))))</f>
        <v>0</v>
      </c>
      <c r="I18" s="157" t="b">
        <f>IF(入力シート!$H$55=テーブル!$D$6,I17*$I$7,IF(入力シート!$H$55=テーブル!$E$6,I17*$I$7,IF(入力シート!$H$55=テーブル!$F$6,I17*$I$5,IF(入力シート!$H$55=テーブル!$G$6,I17*$I$6,IF(入力シート!$H$55=テーブル!$H$6,I17*$I$4)))))</f>
        <v>0</v>
      </c>
      <c r="J18" s="157" t="b">
        <f>IF(入力シート!$H$55=テーブル!$D$6,J17*$I$7,IF(入力シート!$H$55=テーブル!$E$6,J17*$I$7,IF(入力シート!$H$55=テーブル!$F$6,J17*$I$5,IF(入力シート!$H$55=テーブル!$G$6,J17*$I$6,IF(入力シート!$H$55=テーブル!$H$6,J17*$I$4)))))</f>
        <v>0</v>
      </c>
      <c r="K18" s="157" t="b">
        <f>IF(入力シート!$H$55=テーブル!$D$6,K17*$I$7,IF(入力シート!$H$55=テーブル!$E$6,K17*$I$7,IF(入力シート!$H$55=テーブル!$F$6,K17*$I$5,IF(入力シート!$H$55=テーブル!$G$6,K17*$I$6,IF(入力シート!$H$55=テーブル!$H$6,K17*$I$4)))))</f>
        <v>0</v>
      </c>
      <c r="L18" s="157" t="b">
        <f>IF(入力シート!$H$55=テーブル!$D$6,L17*$I$7,IF(入力シート!$H$55=テーブル!$E$6,L17*$I$7,IF(入力シート!$H$55=テーブル!$F$6,L17*$I$5,IF(入力シート!$H$55=テーブル!$G$6,L17*$I$6,IF(入力シート!$H$55=テーブル!$H$6,L17*$I$4)))))</f>
        <v>0</v>
      </c>
      <c r="M18" s="157" t="b">
        <f>IF(入力シート!$H$55=テーブル!$D$6,M17*$I$7,IF(入力シート!$H$55=テーブル!$E$6,M17*$I$7,IF(入力シート!$H$55=テーブル!$F$6,M17*$I$5,IF(入力シート!$H$55=テーブル!$G$6,M17*$I$6,IF(入力シート!$H$55=テーブル!$H$6,M17*$I$4)))))</f>
        <v>0</v>
      </c>
      <c r="N18" s="157" t="b">
        <f>IF(入力シート!$H$55=テーブル!$D$6,N17*$I$7,IF(入力シート!$H$55=テーブル!$E$6,N17*$I$7,IF(入力シート!$H$55=テーブル!$F$6,N17*$I$5,IF(入力シート!$H$55=テーブル!$G$6,N17*$I$6,IF(入力シート!$H$55=テーブル!$H$6,N17*$I$4)))))</f>
        <v>0</v>
      </c>
      <c r="O18" s="157" t="b">
        <f>IF(入力シート!$H$55=テーブル!$D$6,O17*$I$7,IF(入力シート!$H$55=テーブル!$E$6,O17*$I$7,IF(入力シート!$H$55=テーブル!$F$6,O17*$I$5,IF(入力シート!$H$55=テーブル!$G$6,O17*$I$6,IF(入力シート!$H$55=テーブル!$H$6,O17*$I$4)))))</f>
        <v>0</v>
      </c>
      <c r="P18" s="157" t="b">
        <f>IF(入力シート!$H$55=テーブル!$D$6,P17*$I$7,IF(入力シート!$H$55=テーブル!$E$6,P17*$I$7,IF(入力シート!$H$55=テーブル!$F$6,P17*$I$5,IF(入力シート!$H$55=テーブル!$G$6,P17*$I$6,IF(入力シート!$H$55=テーブル!$H$6,P17*$I$4)))))</f>
        <v>0</v>
      </c>
      <c r="Q18" s="157" t="b">
        <f>IF(入力シート!$H$55=テーブル!$D$6,Q17*$I$7,IF(入力シート!$H$55=テーブル!$E$6,Q17*$I$7,IF(入力シート!$H$55=テーブル!$F$6,Q17*$I$5,IF(入力シート!$H$55=テーブル!$G$6,Q17*$I$6,IF(入力シート!$H$55=テーブル!$H$6,Q17*$I$4)))))</f>
        <v>0</v>
      </c>
      <c r="R18" s="157" t="b">
        <f>IF(入力シート!$H$55=テーブル!$D$6,R17*$I$7,IF(入力シート!$H$55=テーブル!$E$6,R17*$I$7,IF(入力シート!$H$55=テーブル!$F$6,R17*$I$5,IF(入力シート!$H$55=テーブル!$G$6,R17*$I$6,IF(入力シート!$H$55=テーブル!$H$6,R17*$I$4)))))</f>
        <v>0</v>
      </c>
      <c r="S18" s="104">
        <f t="shared" si="4"/>
        <v>0</v>
      </c>
    </row>
    <row r="19" spans="3:19" ht="16.149999999999999" customHeight="1">
      <c r="S19" s="107"/>
    </row>
    <row r="20" spans="3:19" ht="16.149999999999999" customHeight="1">
      <c r="C20" s="29"/>
      <c r="S20" s="108"/>
    </row>
    <row r="21" spans="3:19" ht="16.149999999999999" customHeight="1">
      <c r="C21" s="29" t="s">
        <v>66</v>
      </c>
      <c r="S21" s="108"/>
    </row>
    <row r="22" spans="3:19" ht="16.149999999999999" customHeight="1">
      <c r="C22" s="83">
        <f>入力シート!H56</f>
        <v>0</v>
      </c>
      <c r="D22" s="105"/>
      <c r="S22" s="109"/>
    </row>
    <row r="23" spans="3:19" ht="16.149999999999999" customHeight="1">
      <c r="C23" s="85"/>
      <c r="D23" s="99"/>
      <c r="E23" s="87" t="s">
        <v>36</v>
      </c>
      <c r="F23" s="85" t="s">
        <v>37</v>
      </c>
      <c r="G23" s="88" t="s">
        <v>38</v>
      </c>
      <c r="H23" s="89" t="s">
        <v>39</v>
      </c>
      <c r="I23" s="89" t="s">
        <v>40</v>
      </c>
      <c r="J23" s="89" t="s">
        <v>41</v>
      </c>
      <c r="K23" s="89" t="s">
        <v>42</v>
      </c>
      <c r="L23" s="89" t="s">
        <v>43</v>
      </c>
      <c r="M23" s="89" t="s">
        <v>44</v>
      </c>
      <c r="N23" s="89" t="s">
        <v>45</v>
      </c>
      <c r="O23" s="89" t="s">
        <v>46</v>
      </c>
      <c r="P23" s="89" t="s">
        <v>47</v>
      </c>
      <c r="Q23" s="89" t="s">
        <v>48</v>
      </c>
      <c r="R23" s="90" t="s">
        <v>49</v>
      </c>
      <c r="S23" s="104" t="s">
        <v>58</v>
      </c>
    </row>
    <row r="24" spans="3:19" ht="16.149999999999999" customHeight="1">
      <c r="C24" s="122" t="s">
        <v>67</v>
      </c>
      <c r="D24" s="123" t="s">
        <v>68</v>
      </c>
      <c r="E24" s="124" t="s">
        <v>69</v>
      </c>
      <c r="F24" s="122" t="s">
        <v>169</v>
      </c>
      <c r="G24" s="154" t="e">
        <f>G12/$M$4/$G$7</f>
        <v>#DIV/0!</v>
      </c>
      <c r="H24" s="154" t="e">
        <f t="shared" ref="H24:R24" si="5">H12/$M$4/$G$7</f>
        <v>#DIV/0!</v>
      </c>
      <c r="I24" s="154" t="e">
        <f t="shared" si="5"/>
        <v>#DIV/0!</v>
      </c>
      <c r="J24" s="154" t="e">
        <f t="shared" si="5"/>
        <v>#DIV/0!</v>
      </c>
      <c r="K24" s="154" t="e">
        <f t="shared" si="5"/>
        <v>#DIV/0!</v>
      </c>
      <c r="L24" s="154" t="e">
        <f t="shared" si="5"/>
        <v>#DIV/0!</v>
      </c>
      <c r="M24" s="154" t="e">
        <f t="shared" si="5"/>
        <v>#DIV/0!</v>
      </c>
      <c r="N24" s="154" t="e">
        <f t="shared" si="5"/>
        <v>#DIV/0!</v>
      </c>
      <c r="O24" s="154" t="e">
        <f t="shared" si="5"/>
        <v>#DIV/0!</v>
      </c>
      <c r="P24" s="154" t="e">
        <f t="shared" si="5"/>
        <v>#DIV/0!</v>
      </c>
      <c r="Q24" s="154" t="e">
        <f t="shared" si="5"/>
        <v>#DIV/0!</v>
      </c>
      <c r="R24" s="154" t="e">
        <f t="shared" si="5"/>
        <v>#DIV/0!</v>
      </c>
      <c r="S24" s="104" t="str">
        <f>IFERROR(ROUNDDOWN(G24+H24+I24+J24+K24+L24+M24+N24+O24+P24+Q24+R24,0),"")</f>
        <v/>
      </c>
    </row>
    <row r="25" spans="3:19" ht="16.149999999999999" customHeight="1">
      <c r="C25" s="125" t="s">
        <v>70</v>
      </c>
      <c r="D25" s="126" t="s">
        <v>71</v>
      </c>
      <c r="E25" s="127" t="s">
        <v>72</v>
      </c>
      <c r="F25" s="125" t="s">
        <v>65</v>
      </c>
      <c r="G25" s="155" t="e">
        <f>G24*$I$7</f>
        <v>#DIV/0!</v>
      </c>
      <c r="H25" s="155" t="e">
        <f t="shared" ref="H25:R25" si="6">H24*$I$7</f>
        <v>#DIV/0!</v>
      </c>
      <c r="I25" s="155" t="e">
        <f t="shared" si="6"/>
        <v>#DIV/0!</v>
      </c>
      <c r="J25" s="155" t="e">
        <f t="shared" si="6"/>
        <v>#DIV/0!</v>
      </c>
      <c r="K25" s="155" t="e">
        <f t="shared" si="6"/>
        <v>#DIV/0!</v>
      </c>
      <c r="L25" s="155" t="e">
        <f t="shared" si="6"/>
        <v>#DIV/0!</v>
      </c>
      <c r="M25" s="155" t="e">
        <f t="shared" si="6"/>
        <v>#DIV/0!</v>
      </c>
      <c r="N25" s="155" t="e">
        <f t="shared" si="6"/>
        <v>#DIV/0!</v>
      </c>
      <c r="O25" s="155" t="e">
        <f t="shared" si="6"/>
        <v>#DIV/0!</v>
      </c>
      <c r="P25" s="155" t="e">
        <f t="shared" si="6"/>
        <v>#DIV/0!</v>
      </c>
      <c r="Q25" s="155" t="e">
        <f t="shared" si="6"/>
        <v>#DIV/0!</v>
      </c>
      <c r="R25" s="155" t="e">
        <f t="shared" si="6"/>
        <v>#DIV/0!</v>
      </c>
      <c r="S25" s="104" t="str">
        <f>IFERROR(ROUNDDOWN(G25+H25+I25+J25+K25+L25+M25+N25+O25+P25+Q25+R25,0),"")</f>
        <v/>
      </c>
    </row>
  </sheetData>
  <sheetProtection algorithmName="SHA-512" hashValue="r0YCFgzn4XC02XvGnm8CAc2laf7TPQTALIJu9eVYKy7dInlaghUW5v+BrqofGBMgw0KMLm98xX8pal7HqTBhFA==" saltValue="KidBGyVoNsp53HwCLZGN8w==" spinCount="100000" sheet="1" formatCells="0" formatColumns="0" formatRows="0" insertColumns="0" insertRows="0" insertHyperlinks="0" deleteColumns="0" deleteRows="0" sort="0" autoFilter="0" pivotTables="0"/>
  <autoFilter ref="A1:A46" xr:uid="{00000000-0009-0000-0000-000001000000}"/>
  <mergeCells count="5">
    <mergeCell ref="L2:M2"/>
    <mergeCell ref="V2:W2"/>
    <mergeCell ref="X2:Y2"/>
    <mergeCell ref="G3:H3"/>
    <mergeCell ref="I3:J3"/>
  </mergeCells>
  <phoneticPr fontId="21"/>
  <printOptions horizontalCentered="1"/>
  <pageMargins left="0.19685039370078741" right="0.19685039370078741" top="0.55118110236220474" bottom="0.19685039370078741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C449E-F793-4E20-9546-4BC2902CF26A}">
  <dimension ref="A1:I21"/>
  <sheetViews>
    <sheetView workbookViewId="0">
      <selection activeCell="B29" sqref="B29"/>
    </sheetView>
  </sheetViews>
  <sheetFormatPr defaultRowHeight="18.75"/>
  <cols>
    <col min="1" max="3" width="9" style="6"/>
    <col min="4" max="4" width="9.5" style="6" bestFit="1" customWidth="1"/>
    <col min="5" max="16384" width="9" style="6"/>
  </cols>
  <sheetData>
    <row r="1" spans="1:9">
      <c r="A1" s="16" t="s">
        <v>0</v>
      </c>
      <c r="D1" s="16" t="s">
        <v>75</v>
      </c>
      <c r="E1" s="16" t="s">
        <v>109</v>
      </c>
    </row>
    <row r="2" spans="1:9">
      <c r="A2" s="6" t="s">
        <v>94</v>
      </c>
      <c r="D2" s="6" t="s">
        <v>95</v>
      </c>
      <c r="E2" s="6" t="s">
        <v>96</v>
      </c>
    </row>
    <row r="3" spans="1:9">
      <c r="A3" s="6" t="s">
        <v>97</v>
      </c>
      <c r="D3" s="6" t="s">
        <v>98</v>
      </c>
      <c r="E3" s="6" t="s">
        <v>99</v>
      </c>
    </row>
    <row r="4" spans="1:9">
      <c r="A4" s="6" t="s">
        <v>100</v>
      </c>
      <c r="D4" s="6" t="s">
        <v>101</v>
      </c>
      <c r="E4" s="6" t="s">
        <v>102</v>
      </c>
    </row>
    <row r="5" spans="1:9">
      <c r="A5" s="6" t="s">
        <v>103</v>
      </c>
      <c r="D5" s="153" t="s">
        <v>171</v>
      </c>
      <c r="E5" s="153" t="s">
        <v>172</v>
      </c>
    </row>
    <row r="6" spans="1:9">
      <c r="A6" s="25" t="s">
        <v>130</v>
      </c>
      <c r="D6" s="25" t="s">
        <v>131</v>
      </c>
      <c r="E6" s="26" t="s">
        <v>2</v>
      </c>
      <c r="F6" s="26" t="s">
        <v>132</v>
      </c>
      <c r="G6" s="26" t="s">
        <v>133</v>
      </c>
      <c r="H6" s="26" t="s">
        <v>134</v>
      </c>
    </row>
    <row r="7" spans="1:9">
      <c r="A7" s="18" t="s">
        <v>121</v>
      </c>
      <c r="D7" s="6">
        <f>入力シート!F59/4</f>
        <v>0</v>
      </c>
      <c r="I7" s="26"/>
    </row>
    <row r="8" spans="1:9">
      <c r="A8" s="18" t="s">
        <v>120</v>
      </c>
      <c r="D8" s="19">
        <v>180000</v>
      </c>
      <c r="I8" s="26"/>
    </row>
    <row r="9" spans="1:9">
      <c r="A9" s="18"/>
      <c r="D9" s="148" t="s">
        <v>95</v>
      </c>
      <c r="E9" s="149" t="s">
        <v>96</v>
      </c>
      <c r="I9" s="26"/>
    </row>
    <row r="10" spans="1:9">
      <c r="A10" s="6" t="s">
        <v>104</v>
      </c>
      <c r="D10" s="6" t="s">
        <v>105</v>
      </c>
      <c r="I10" s="26"/>
    </row>
    <row r="11" spans="1:9">
      <c r="A11" s="6" t="s">
        <v>106</v>
      </c>
      <c r="D11" s="6" t="s">
        <v>107</v>
      </c>
      <c r="I11" s="26"/>
    </row>
    <row r="12" spans="1:9">
      <c r="D12" s="6" t="s">
        <v>108</v>
      </c>
      <c r="I12" s="26"/>
    </row>
    <row r="13" spans="1:9">
      <c r="A13" s="18" t="s">
        <v>123</v>
      </c>
      <c r="D13" s="18" t="s">
        <v>73</v>
      </c>
      <c r="E13" s="18" t="s">
        <v>74</v>
      </c>
    </row>
    <row r="14" spans="1:9">
      <c r="A14" s="150" t="s">
        <v>163</v>
      </c>
      <c r="D14" s="18">
        <v>6</v>
      </c>
      <c r="E14" s="18">
        <v>7</v>
      </c>
    </row>
    <row r="15" spans="1:9">
      <c r="A15" s="25" t="s">
        <v>147</v>
      </c>
      <c r="D15" s="25" t="s">
        <v>111</v>
      </c>
      <c r="E15" s="25" t="s">
        <v>148</v>
      </c>
    </row>
    <row r="16" spans="1:9">
      <c r="A16" s="18" t="s">
        <v>122</v>
      </c>
      <c r="D16" s="6">
        <f>ROUNDDOWN(入力シート!P18,-3)</f>
        <v>0</v>
      </c>
      <c r="E16" s="18" t="s">
        <v>129</v>
      </c>
    </row>
    <row r="17" spans="1:9">
      <c r="A17" s="18" t="s">
        <v>125</v>
      </c>
      <c r="D17" s="6">
        <v>550000</v>
      </c>
      <c r="E17" s="6">
        <f>ROUNDDOWN(入力シート!P18,-3)</f>
        <v>0</v>
      </c>
    </row>
    <row r="18" spans="1:9">
      <c r="D18" s="6">
        <v>1000000</v>
      </c>
      <c r="E18" s="6">
        <f>入力シート!P18</f>
        <v>0</v>
      </c>
    </row>
    <row r="19" spans="1:9">
      <c r="A19" s="18" t="s">
        <v>126</v>
      </c>
      <c r="D19" s="6" t="e">
        <f>入力シート!#REF!/10</f>
        <v>#REF!</v>
      </c>
      <c r="E19" s="163" t="s">
        <v>174</v>
      </c>
      <c r="F19" s="6">
        <v>120000</v>
      </c>
      <c r="G19" s="6" t="e">
        <f>入力シート!#REF!/6</f>
        <v>#REF!</v>
      </c>
      <c r="H19" s="163" t="s">
        <v>175</v>
      </c>
      <c r="I19" s="6">
        <v>200000</v>
      </c>
    </row>
    <row r="20" spans="1:9">
      <c r="A20" s="18" t="s">
        <v>127</v>
      </c>
      <c r="D20" s="6">
        <f>入力シート!G72/10</f>
        <v>0</v>
      </c>
      <c r="F20" s="6">
        <v>40000</v>
      </c>
    </row>
    <row r="21" spans="1:9">
      <c r="A21" s="18" t="s">
        <v>128</v>
      </c>
      <c r="D21" s="6" t="e">
        <f>入力シート!#REF!/10</f>
        <v>#REF!</v>
      </c>
      <c r="F21" s="6">
        <v>30000</v>
      </c>
    </row>
  </sheetData>
  <phoneticPr fontId="2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入力シート</vt:lpstr>
      <vt:lpstr>様式第2号</vt:lpstr>
      <vt:lpstr>詳細試算 </vt:lpstr>
      <vt:lpstr>テーブル</vt:lpstr>
      <vt:lpstr>'詳細試算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　大介</dc:creator>
  <cp:lastModifiedBy>山本　諭</cp:lastModifiedBy>
  <cp:lastPrinted>2025-04-10T06:26:45Z</cp:lastPrinted>
  <dcterms:created xsi:type="dcterms:W3CDTF">2015-06-05T18:19:34Z</dcterms:created>
  <dcterms:modified xsi:type="dcterms:W3CDTF">2025-04-11T07:09:45Z</dcterms:modified>
</cp:coreProperties>
</file>