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環境衛生部ゼロカーボン推進室\①事務島\⑳カーボンニュートラルの実現に向けて\☆①先行地域へ向けて\☆第4回先行地域資料\☆採択後\240409_勇払地域限定補助\R8\02 様式\"/>
    </mc:Choice>
  </mc:AlternateContent>
  <xr:revisionPtr revIDLastSave="0" documentId="13_ncr:1_{460C2D77-0A65-47D9-B6BB-E080D589C397}" xr6:coauthVersionLast="47" xr6:coauthVersionMax="47" xr10:uidLastSave="{00000000-0000-0000-0000-000000000000}"/>
  <bookViews>
    <workbookView xWindow="29535" yWindow="735" windowWidth="26730" windowHeight="14730" xr2:uid="{00000000-000D-0000-FFFF-FFFF00000000}"/>
  </bookViews>
  <sheets>
    <sheet name="計算シート" sheetId="1" r:id="rId1"/>
    <sheet name="詳細試算" sheetId="4" state="hidden" r:id="rId2"/>
    <sheet name="テーブル" sheetId="2" state="hidden" r:id="rId3"/>
  </sheets>
  <definedNames>
    <definedName name="__IntlFixup" hidden="1">TRUE</definedName>
    <definedName name="__IntlFixupTable" localSheetId="1" hidden="1">#REF!</definedName>
    <definedName name="__IntlFixupTable" hidden="1">#REF!</definedName>
    <definedName name="_xlnm._FilterDatabase" localSheetId="1" hidden="1">詳細試算!$A$1:$A$46</definedName>
    <definedName name="_Key1" localSheetId="1" hidden="1">#REF!</definedName>
    <definedName name="_Key1" hidden="1">#REF!</definedName>
    <definedName name="_Order1" hidden="1">255</definedName>
    <definedName name="_Sort" localSheetId="1" hidden="1">#REF!</definedName>
    <definedName name="_Sort" hidden="1">#REF!</definedName>
    <definedName name="a" hidden="1">{#N/A,#N/A,FALSE,"表形式"}</definedName>
    <definedName name="aaa" localSheetId="1">#N/A</definedName>
    <definedName name="aaa">[0]!aaa</definedName>
    <definedName name="AHO" hidden="1">{#N/A,#N/A,FALSE,"表形式"}</definedName>
    <definedName name="b" hidden="1">{#N/A,#N/A,FALSE,"表形式"}</definedName>
    <definedName name="BAKA" hidden="1">{#N/A,#N/A,FALSE,"表形式"}</definedName>
    <definedName name="boxes" localSheetId="1">#REF!,#REF!</definedName>
    <definedName name="boxes">#REF!,#REF!</definedName>
    <definedName name="button_area_1" localSheetId="1">#REF!</definedName>
    <definedName name="button_area_1">#REF!</definedName>
    <definedName name="CC">#REF!</definedName>
    <definedName name="CCT" localSheetId="1">#REF!</definedName>
    <definedName name="CCT">#REF!</definedName>
    <definedName name="celltips_area" localSheetId="1">#REF!</definedName>
    <definedName name="celltips_area">#REF!</definedName>
    <definedName name="dai" hidden="1">{#N/A,#N/A,FALSE,"表形式"}</definedName>
    <definedName name="daiu" hidden="1">{#N/A,#N/A,FALSE,"表形式"}</definedName>
    <definedName name="data1" localSheetId="1">#REF!</definedName>
    <definedName name="data1">#REF!</definedName>
    <definedName name="data10" localSheetId="1">#REF!</definedName>
    <definedName name="data10">#REF!</definedName>
    <definedName name="data100" localSheetId="1">#REF!</definedName>
    <definedName name="data100">#REF!</definedName>
    <definedName name="data101" localSheetId="1">#REF!</definedName>
    <definedName name="data101">#REF!</definedName>
    <definedName name="data11" localSheetId="1">#REF!</definedName>
    <definedName name="data11">#REF!</definedName>
    <definedName name="data12" localSheetId="1">#REF!</definedName>
    <definedName name="data12">#REF!</definedName>
    <definedName name="data13" localSheetId="1">#REF!</definedName>
    <definedName name="data13">#REF!</definedName>
    <definedName name="data14" localSheetId="1">#REF!</definedName>
    <definedName name="data14">#REF!</definedName>
    <definedName name="data15" localSheetId="1">#REF!</definedName>
    <definedName name="data15">#REF!</definedName>
    <definedName name="data16" localSheetId="1">#REF!</definedName>
    <definedName name="data16">#REF!</definedName>
    <definedName name="data17" localSheetId="1">#REF!</definedName>
    <definedName name="data17">#REF!</definedName>
    <definedName name="data18" localSheetId="1">#REF!</definedName>
    <definedName name="data18">#REF!</definedName>
    <definedName name="data19" localSheetId="1">#REF!</definedName>
    <definedName name="data19">#REF!</definedName>
    <definedName name="data2" localSheetId="1">#REF!</definedName>
    <definedName name="data2">#REF!</definedName>
    <definedName name="data20" localSheetId="1">#REF!</definedName>
    <definedName name="data20">#REF!</definedName>
    <definedName name="data21" localSheetId="1">#REF!</definedName>
    <definedName name="data21">#REF!</definedName>
    <definedName name="data22" localSheetId="1">#REF!</definedName>
    <definedName name="data22">#REF!</definedName>
    <definedName name="data23" localSheetId="1">#REF!</definedName>
    <definedName name="data23">#REF!</definedName>
    <definedName name="data24" localSheetId="1">#REF!</definedName>
    <definedName name="data24">#REF!</definedName>
    <definedName name="data25" localSheetId="1">#REF!</definedName>
    <definedName name="data25">#REF!</definedName>
    <definedName name="data26" localSheetId="1">#REF!</definedName>
    <definedName name="data26">#REF!</definedName>
    <definedName name="data27" localSheetId="1">#REF!</definedName>
    <definedName name="data27">#REF!</definedName>
    <definedName name="data28" localSheetId="1">#REF!</definedName>
    <definedName name="data28">#REF!</definedName>
    <definedName name="data29" localSheetId="1">#REF!</definedName>
    <definedName name="data29">#REF!</definedName>
    <definedName name="data3" localSheetId="1">#REF!</definedName>
    <definedName name="data3">#REF!</definedName>
    <definedName name="data30" localSheetId="1">#REF!</definedName>
    <definedName name="data30">#REF!</definedName>
    <definedName name="data31" localSheetId="1">#REF!</definedName>
    <definedName name="data31">#REF!</definedName>
    <definedName name="data32" localSheetId="1">#REF!</definedName>
    <definedName name="data32">#REF!</definedName>
    <definedName name="data33" localSheetId="1">#REF!</definedName>
    <definedName name="data33">#REF!</definedName>
    <definedName name="data34" localSheetId="1">#REF!</definedName>
    <definedName name="data34">#REF!</definedName>
    <definedName name="data35" localSheetId="1">#REF!</definedName>
    <definedName name="data35">#REF!</definedName>
    <definedName name="data36" localSheetId="1">#REF!</definedName>
    <definedName name="data36">#REF!</definedName>
    <definedName name="data37" localSheetId="1">#REF!</definedName>
    <definedName name="data37">#REF!</definedName>
    <definedName name="data38" localSheetId="1">#REF!</definedName>
    <definedName name="data38">#REF!</definedName>
    <definedName name="data39" localSheetId="1">#REF!</definedName>
    <definedName name="data39">#REF!</definedName>
    <definedName name="data4" localSheetId="1">#REF!</definedName>
    <definedName name="data4">#REF!</definedName>
    <definedName name="data40" localSheetId="1">#REF!</definedName>
    <definedName name="data40">#REF!</definedName>
    <definedName name="data41" localSheetId="1">#REF!</definedName>
    <definedName name="data41">#REF!</definedName>
    <definedName name="data42" localSheetId="1">#REF!</definedName>
    <definedName name="data42">#REF!</definedName>
    <definedName name="data43" localSheetId="1">#REF!</definedName>
    <definedName name="data43">#REF!</definedName>
    <definedName name="data44" localSheetId="1">#REF!</definedName>
    <definedName name="data44">#REF!</definedName>
    <definedName name="data45" localSheetId="1">#REF!</definedName>
    <definedName name="data45">#REF!</definedName>
    <definedName name="data46" localSheetId="1">#REF!</definedName>
    <definedName name="data46">#REF!</definedName>
    <definedName name="data47" localSheetId="1">#REF!</definedName>
    <definedName name="data47">#REF!</definedName>
    <definedName name="data48" localSheetId="1">#REF!</definedName>
    <definedName name="data48">#REF!</definedName>
    <definedName name="data49" localSheetId="1">#REF!</definedName>
    <definedName name="data49">#REF!</definedName>
    <definedName name="data5" localSheetId="1">#REF!</definedName>
    <definedName name="data5">#REF!</definedName>
    <definedName name="data50" localSheetId="1">#REF!</definedName>
    <definedName name="data50">#REF!</definedName>
    <definedName name="data51" localSheetId="1">#REF!</definedName>
    <definedName name="data51">#REF!</definedName>
    <definedName name="data52" localSheetId="1">#REF!</definedName>
    <definedName name="data52">#REF!</definedName>
    <definedName name="data53" localSheetId="1">#REF!</definedName>
    <definedName name="data53">#REF!</definedName>
    <definedName name="data54" localSheetId="1">#REF!</definedName>
    <definedName name="data54">#REF!</definedName>
    <definedName name="data55" localSheetId="1">#REF!</definedName>
    <definedName name="data55">#REF!</definedName>
    <definedName name="data56" localSheetId="1">#REF!</definedName>
    <definedName name="data56">#REF!</definedName>
    <definedName name="data57" localSheetId="1">#REF!</definedName>
    <definedName name="data57">#REF!</definedName>
    <definedName name="data58" localSheetId="1">#REF!</definedName>
    <definedName name="data58">#REF!</definedName>
    <definedName name="data59" localSheetId="1">#REF!</definedName>
    <definedName name="data59">#REF!</definedName>
    <definedName name="data6" localSheetId="1">#REF!</definedName>
    <definedName name="data6">#REF!</definedName>
    <definedName name="data60" localSheetId="1">#REF!</definedName>
    <definedName name="data60">#REF!</definedName>
    <definedName name="data61" localSheetId="1">#REF!</definedName>
    <definedName name="data61">#REF!</definedName>
    <definedName name="data62" localSheetId="1">#REF!</definedName>
    <definedName name="data62">#REF!</definedName>
    <definedName name="data63" localSheetId="1">#REF!</definedName>
    <definedName name="data63">#REF!</definedName>
    <definedName name="data64" localSheetId="1">#REF!</definedName>
    <definedName name="data64">#REF!</definedName>
    <definedName name="data65" localSheetId="1">#REF!</definedName>
    <definedName name="data65">#REF!</definedName>
    <definedName name="data66" localSheetId="1">#REF!</definedName>
    <definedName name="data66">#REF!</definedName>
    <definedName name="data67" localSheetId="1">#REF!</definedName>
    <definedName name="data67">#REF!</definedName>
    <definedName name="data68" localSheetId="1">#REF!</definedName>
    <definedName name="data68">#REF!</definedName>
    <definedName name="data69" localSheetId="1">#REF!</definedName>
    <definedName name="data69">#REF!</definedName>
    <definedName name="data7" localSheetId="1">#REF!</definedName>
    <definedName name="data7">#REF!</definedName>
    <definedName name="data70" localSheetId="1">#REF!</definedName>
    <definedName name="data70">#REF!</definedName>
    <definedName name="data71" localSheetId="1">#REF!</definedName>
    <definedName name="data71">#REF!</definedName>
    <definedName name="data72" localSheetId="1">#REF!</definedName>
    <definedName name="data72">#REF!</definedName>
    <definedName name="data73" localSheetId="1">#REF!</definedName>
    <definedName name="data73">#REF!</definedName>
    <definedName name="data74" localSheetId="1">#REF!</definedName>
    <definedName name="data74">#REF!</definedName>
    <definedName name="data75" localSheetId="1">#REF!</definedName>
    <definedName name="data75">#REF!</definedName>
    <definedName name="data76" localSheetId="1">#REF!</definedName>
    <definedName name="data76">#REF!</definedName>
    <definedName name="data77" localSheetId="1">#REF!</definedName>
    <definedName name="data77">#REF!</definedName>
    <definedName name="data78" localSheetId="1">#REF!</definedName>
    <definedName name="data78">#REF!</definedName>
    <definedName name="data79" localSheetId="1">#REF!</definedName>
    <definedName name="data79">#REF!</definedName>
    <definedName name="data8" localSheetId="1">#REF!</definedName>
    <definedName name="data8">#REF!</definedName>
    <definedName name="data80" localSheetId="1">#REF!</definedName>
    <definedName name="data80">#REF!</definedName>
    <definedName name="data81" localSheetId="1">#REF!</definedName>
    <definedName name="data81">#REF!</definedName>
    <definedName name="data82" localSheetId="1">#REF!</definedName>
    <definedName name="data82">#REF!</definedName>
    <definedName name="data83" localSheetId="1">#REF!</definedName>
    <definedName name="data83">#REF!</definedName>
    <definedName name="data84" localSheetId="1">#REF!</definedName>
    <definedName name="data84">#REF!</definedName>
    <definedName name="data85" localSheetId="1">#REF!</definedName>
    <definedName name="data85">#REF!</definedName>
    <definedName name="data86" localSheetId="1">#REF!</definedName>
    <definedName name="data86">#REF!</definedName>
    <definedName name="data87" localSheetId="1">#REF!</definedName>
    <definedName name="data87">#REF!</definedName>
    <definedName name="data88" localSheetId="1">#REF!</definedName>
    <definedName name="data88">#REF!</definedName>
    <definedName name="data89" localSheetId="1">#REF!</definedName>
    <definedName name="data89">#REF!</definedName>
    <definedName name="data9" localSheetId="1">#REF!</definedName>
    <definedName name="data9">#REF!</definedName>
    <definedName name="data90" localSheetId="1">#REF!</definedName>
    <definedName name="data90">#REF!</definedName>
    <definedName name="data91" localSheetId="1">#REF!</definedName>
    <definedName name="data91">#REF!</definedName>
    <definedName name="data92" localSheetId="1">#REF!</definedName>
    <definedName name="data92">#REF!</definedName>
    <definedName name="data93" localSheetId="1">#REF!</definedName>
    <definedName name="data93">#REF!</definedName>
    <definedName name="data94" localSheetId="1">#REF!</definedName>
    <definedName name="data94">#REF!</definedName>
    <definedName name="data95" localSheetId="1">#REF!</definedName>
    <definedName name="data95">#REF!</definedName>
    <definedName name="data96" localSheetId="1">#REF!</definedName>
    <definedName name="data96">#REF!</definedName>
    <definedName name="data97" localSheetId="1">#REF!</definedName>
    <definedName name="data97">#REF!</definedName>
    <definedName name="data98" localSheetId="1">#REF!</definedName>
    <definedName name="data98">#REF!</definedName>
    <definedName name="data99" localSheetId="1">#REF!</definedName>
    <definedName name="data99">#REF!</definedName>
    <definedName name="dausi" hidden="1">{#N/A,#N/A,FALSE,"表形式"}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isplay_area_2" localSheetId="1">#REF!</definedName>
    <definedName name="display_area_2">#REF!</definedName>
    <definedName name="GO" localSheetId="1">#N/A</definedName>
    <definedName name="GO">[0]!GO</definedName>
    <definedName name="GoAssetChart" localSheetId="1">#N/A</definedName>
    <definedName name="GoAssetChart">[0]!GoAssetChart</definedName>
    <definedName name="GoBack" localSheetId="1">#N/A</definedName>
    <definedName name="GoBack">[0]!GoBack</definedName>
    <definedName name="GoBalanceSheet" localSheetId="1">#N/A</definedName>
    <definedName name="GoBalanceSheet">[0]!GoBalanceSheet</definedName>
    <definedName name="GoCashFlow" localSheetId="1">#N/A</definedName>
    <definedName name="GoCashFlow">[0]!GoCashFlow</definedName>
    <definedName name="GoData" localSheetId="1">#N/A</definedName>
    <definedName name="GoData">[0]!GoData</definedName>
    <definedName name="GoIncomeChart" localSheetId="1">#N/A</definedName>
    <definedName name="GoIncomeChart">[0]!GoIncomeChart</definedName>
    <definedName name="hotel" hidden="1">{#N/A,#N/A,FALSE,"表形式"}</definedName>
    <definedName name="hotel増設後発電" hidden="1">{#N/A,#N/A,FALSE,"表形式"}</definedName>
    <definedName name="ｌｋｌｋ" localSheetId="1">#N/A</definedName>
    <definedName name="ｌｋｌｋ">[0]!ｌｋｌｋ</definedName>
    <definedName name="NO" localSheetId="1">#REF!</definedName>
    <definedName name="NO">#REF!</definedName>
    <definedName name="_xlnm.Print_Area" localSheetId="1">詳細試算!$C$1:$S$28</definedName>
    <definedName name="TABLE.K" localSheetId="1">#REF!</definedName>
    <definedName name="TABLE.K">#REF!</definedName>
    <definedName name="TABLE.R" localSheetId="1">#REF!</definedName>
    <definedName name="TABLE.R">#REF!</definedName>
    <definedName name="TABLE.S" localSheetId="1">#REF!</definedName>
    <definedName name="TABLE.S">#REF!</definedName>
    <definedName name="TABLE.V" localSheetId="1">#REF!</definedName>
    <definedName name="TABLE.V">#REF!</definedName>
    <definedName name="thload" hidden="1">{#N/A,#N/A,FALSE,"表形式"}</definedName>
    <definedName name="TOT" localSheetId="1">#REF!</definedName>
    <definedName name="TOT">#REF!</definedName>
    <definedName name="T登録簿" localSheetId="1">#REF!</definedName>
    <definedName name="T登録簿">#REF!</definedName>
    <definedName name="why" hidden="1">{#N/A,#N/A,FALSE,"表形式"}</definedName>
    <definedName name="wrn.デマンド帳票." hidden="1">{#N/A,#N/A,FALSE,"表形式"}</definedName>
    <definedName name="あほ" hidden="1">{#N/A,#N/A,FALSE,"表形式"}</definedName>
    <definedName name="ｴｺｱｲｽ諸元">#REF!</definedName>
    <definedName name="おｋ" hidden="1">{#N/A,#N/A,FALSE,"表形式"}</definedName>
    <definedName name="ｶﾞｽﾋｰﾎﾟﾝ諸元">#REF!</definedName>
    <definedName name="サイクル">#REF!</definedName>
    <definedName name="ﾀﾞｸﾄ一式" localSheetId="1">#REF!</definedName>
    <definedName name="ﾀﾞｸﾄ一式">#REF!</definedName>
    <definedName name="ﾋﾞﾙﾏﾙﾁ諸元">#REF!</definedName>
    <definedName name="機器一式" localSheetId="1">#REF!</definedName>
    <definedName name="機器一式">#REF!</definedName>
    <definedName name="機器記載欄">#REF!</definedName>
    <definedName name="機器種別計">#REF!</definedName>
    <definedName name="型式2">#REF!</definedName>
    <definedName name="嫌" hidden="1">{#N/A,#N/A,FALSE,"表形式"}</definedName>
    <definedName name="購入分" hidden="1">{#N/A,#N/A,FALSE,"表形式"}</definedName>
    <definedName name="合計" hidden="1">{#N/A,#N/A,FALSE,"表形式"}</definedName>
    <definedName name="最高負荷">#REF!</definedName>
    <definedName name="最高負荷２">#REF!</definedName>
    <definedName name="自動一式" localSheetId="1">#REF!</definedName>
    <definedName name="自動一式">#REF!</definedName>
    <definedName name="実績分析" hidden="1">{#N/A,#N/A,FALSE,"表形式"}</definedName>
    <definedName name="西村" hidden="1">{#N/A,#N/A,FALSE,"表形式"}</definedName>
    <definedName name="全量購入分析" hidden="1">{#N/A,#N/A,FALSE,"表形式"}</definedName>
    <definedName name="増設後量" hidden="1">{#N/A,#N/A,FALSE,"表形式"}</definedName>
    <definedName name="蓄熱配管">#REF!</definedName>
    <definedName name="提案書２" hidden="1">{#N/A,#N/A,FALSE,"表形式"}</definedName>
    <definedName name="入力画面4" localSheetId="1">#N/A</definedName>
    <definedName name="入力画面4">[0]!入力画面4</definedName>
    <definedName name="配管一式" localSheetId="1">#REF!</definedName>
    <definedName name="配管一式">#REF!</definedName>
    <definedName name="発電" hidden="1">{#N/A,#N/A,FALSE,"表形式"}</definedName>
    <definedName name="保守費用">#REF!</definedName>
    <definedName name="面積">#REF!</definedName>
    <definedName name="戻り２" localSheetId="1">#N/A</definedName>
    <definedName name="戻り２">[0]!戻り２</definedName>
    <definedName name="冷媒Ｐ">#REF!</definedName>
    <definedName name="冷媒Ｐ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A24" i="1"/>
  <c r="A14" i="1"/>
  <c r="A7" i="1"/>
  <c r="A12" i="1"/>
  <c r="F17" i="4"/>
  <c r="P4" i="4" l="1"/>
  <c r="Q5" i="4" l="1"/>
  <c r="Q6" i="4"/>
  <c r="Q4" i="4"/>
  <c r="R4" i="4" s="1"/>
  <c r="G12" i="4" s="1"/>
  <c r="P5" i="4"/>
  <c r="P6" i="4"/>
  <c r="H12" i="4" l="1"/>
  <c r="N12" i="4"/>
  <c r="F24" i="4"/>
  <c r="C22" i="4"/>
  <c r="C15" i="4"/>
  <c r="M4" i="4"/>
  <c r="G24" i="4" s="1"/>
  <c r="M3" i="4"/>
  <c r="G25" i="4" l="1"/>
  <c r="G17" i="4"/>
  <c r="H24" i="4"/>
  <c r="H25" i="4" s="1"/>
  <c r="H17" i="4"/>
  <c r="H18" i="4" s="1"/>
  <c r="N24" i="4"/>
  <c r="N25" i="4" s="1"/>
  <c r="N17" i="4"/>
  <c r="N18" i="4" s="1"/>
  <c r="R6" i="4"/>
  <c r="P12" i="4" s="1"/>
  <c r="R5" i="4"/>
  <c r="L12" i="4" s="1"/>
  <c r="G18" i="4" l="1"/>
  <c r="L24" i="4"/>
  <c r="L25" i="4" s="1"/>
  <c r="L17" i="4"/>
  <c r="L18" i="4" s="1"/>
  <c r="P17" i="4"/>
  <c r="P18" i="4" s="1"/>
  <c r="P24" i="4"/>
  <c r="P25" i="4" s="1"/>
  <c r="R12" i="4"/>
  <c r="Q12" i="4"/>
  <c r="O12" i="4"/>
  <c r="I12" i="4"/>
  <c r="K12" i="4"/>
  <c r="J12" i="4"/>
  <c r="M12" i="4"/>
  <c r="S12" i="4" l="1"/>
  <c r="R17" i="4"/>
  <c r="R18" i="4" s="1"/>
  <c r="R24" i="4"/>
  <c r="R25" i="4" s="1"/>
  <c r="M17" i="4"/>
  <c r="M18" i="4" s="1"/>
  <c r="M24" i="4"/>
  <c r="M25" i="4" s="1"/>
  <c r="J24" i="4"/>
  <c r="J25" i="4" s="1"/>
  <c r="J17" i="4"/>
  <c r="J18" i="4" s="1"/>
  <c r="O17" i="4"/>
  <c r="O18" i="4" s="1"/>
  <c r="O24" i="4"/>
  <c r="O25" i="4" s="1"/>
  <c r="Q24" i="4"/>
  <c r="Q25" i="4" s="1"/>
  <c r="Q17" i="4"/>
  <c r="Q18" i="4" s="1"/>
  <c r="K24" i="4"/>
  <c r="K25" i="4" s="1"/>
  <c r="K17" i="4"/>
  <c r="K18" i="4" s="1"/>
  <c r="I17" i="4"/>
  <c r="I24" i="4"/>
  <c r="I25" i="4" l="1"/>
  <c r="S25" i="4" s="1"/>
  <c r="S24" i="4"/>
  <c r="I18" i="4"/>
  <c r="S18" i="4" s="1"/>
  <c r="S17" i="4"/>
  <c r="S11" i="4" l="1"/>
</calcChain>
</file>

<file path=xl/sharedStrings.xml><?xml version="1.0" encoding="utf-8"?>
<sst xmlns="http://schemas.openxmlformats.org/spreadsheetml/2006/main" count="139" uniqueCount="100">
  <si>
    <t>2～3人</t>
    <rPh sb="3" eb="4">
      <t>ニン</t>
    </rPh>
    <phoneticPr fontId="1"/>
  </si>
  <si>
    <t>4～5人</t>
    <rPh sb="3" eb="4">
      <t>ニン</t>
    </rPh>
    <phoneticPr fontId="1"/>
  </si>
  <si>
    <t>■ エネルギー使用想定</t>
    <rPh sb="7" eb="9">
      <t>シヨウ</t>
    </rPh>
    <rPh sb="9" eb="11">
      <t>ソウテイ</t>
    </rPh>
    <phoneticPr fontId="6"/>
  </si>
  <si>
    <t>各種換算係数</t>
    <rPh sb="0" eb="2">
      <t>カクシュ</t>
    </rPh>
    <rPh sb="2" eb="4">
      <t>カンザン</t>
    </rPh>
    <rPh sb="4" eb="6">
      <t>ケイスウ</t>
    </rPh>
    <phoneticPr fontId="6"/>
  </si>
  <si>
    <t>灯油</t>
    <rPh sb="0" eb="2">
      <t>トウユ</t>
    </rPh>
    <phoneticPr fontId="6"/>
  </si>
  <si>
    <t>MJ/Ⅼ</t>
    <phoneticPr fontId="6"/>
  </si>
  <si>
    <t>kg-CO2/L</t>
    <phoneticPr fontId="6"/>
  </si>
  <si>
    <t>冬期</t>
    <rPh sb="0" eb="2">
      <t>トウキ</t>
    </rPh>
    <phoneticPr fontId="6"/>
  </si>
  <si>
    <t>中間期</t>
    <rPh sb="0" eb="3">
      <t>チュウカンキ</t>
    </rPh>
    <phoneticPr fontId="6"/>
  </si>
  <si>
    <t>MJ/日</t>
    <rPh sb="3" eb="4">
      <t>ニチ</t>
    </rPh>
    <phoneticPr fontId="6"/>
  </si>
  <si>
    <t>電力</t>
    <rPh sb="0" eb="2">
      <t>デンリョク</t>
    </rPh>
    <phoneticPr fontId="6"/>
  </si>
  <si>
    <t>MJ/kWh</t>
    <phoneticPr fontId="6"/>
  </si>
  <si>
    <t>kg-CO2/kWh</t>
  </si>
  <si>
    <t>夏期</t>
    <rPh sb="0" eb="2">
      <t>カキ</t>
    </rPh>
    <phoneticPr fontId="6"/>
  </si>
  <si>
    <t>■給湯負荷</t>
    <rPh sb="1" eb="5">
      <t>キュウトウフカ</t>
    </rPh>
    <phoneticPr fontId="6"/>
  </si>
  <si>
    <t>単位</t>
    <rPh sb="0" eb="2">
      <t>タンイ</t>
    </rPh>
    <phoneticPr fontId="6"/>
  </si>
  <si>
    <t>4月</t>
    <rPh sb="1" eb="2">
      <t>ガツ</t>
    </rPh>
    <phoneticPr fontId="6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</si>
  <si>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</si>
  <si>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</si>
  <si>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</si>
  <si>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</si>
  <si>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</si>
  <si>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</si>
  <si>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</si>
  <si>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</si>
  <si>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</si>
  <si>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</si>
  <si>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</si>
  <si>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6"/>
  </si>
  <si>
    <t>日数</t>
    <rPh sb="0" eb="2">
      <t>ニッスウ</t>
    </rPh>
    <phoneticPr fontId="6"/>
  </si>
  <si>
    <t>日</t>
    <rPh sb="0" eb="1">
      <t>ニチ</t>
    </rPh>
    <phoneticPr fontId="6"/>
  </si>
  <si>
    <t>月間給湯負荷</t>
    <rPh sb="0" eb="2">
      <t>ゲッカン</t>
    </rPh>
    <rPh sb="2" eb="4">
      <t>キュウトウ</t>
    </rPh>
    <rPh sb="4" eb="6">
      <t>フカ</t>
    </rPh>
    <phoneticPr fontId="6"/>
  </si>
  <si>
    <t>MJ</t>
    <phoneticPr fontId="6"/>
  </si>
  <si>
    <t>消費電力量</t>
    <rPh sb="0" eb="5">
      <t>ショウヒデンリョクリョウ</t>
    </rPh>
    <phoneticPr fontId="6"/>
  </si>
  <si>
    <t>CO2排出量（電力）</t>
    <rPh sb="7" eb="9">
      <t>デンリョク</t>
    </rPh>
    <phoneticPr fontId="6"/>
  </si>
  <si>
    <t>kg</t>
  </si>
  <si>
    <t>MJ/㎥</t>
    <phoneticPr fontId="6"/>
  </si>
  <si>
    <t>kg-CO2/㎥</t>
    <phoneticPr fontId="6"/>
  </si>
  <si>
    <t>採用値</t>
    <rPh sb="0" eb="2">
      <t>サイヨウ</t>
    </rPh>
    <rPh sb="2" eb="3">
      <t>チ</t>
    </rPh>
    <phoneticPr fontId="1"/>
  </si>
  <si>
    <t>更新前</t>
    <rPh sb="0" eb="3">
      <t>コウシンマエ</t>
    </rPh>
    <phoneticPr fontId="1"/>
  </si>
  <si>
    <t>更新後</t>
    <rPh sb="0" eb="3">
      <t>コウシンゴ</t>
    </rPh>
    <phoneticPr fontId="1"/>
  </si>
  <si>
    <t>プロパンガス</t>
    <phoneticPr fontId="6"/>
  </si>
  <si>
    <t>（プルダウン）</t>
    <phoneticPr fontId="1"/>
  </si>
  <si>
    <t>（自動）</t>
    <rPh sb="1" eb="3">
      <t>ジドウ</t>
    </rPh>
    <phoneticPr fontId="1"/>
  </si>
  <si>
    <t>給湯機の種類</t>
    <rPh sb="0" eb="3">
      <t>キュウトウキ</t>
    </rPh>
    <rPh sb="4" eb="6">
      <t>シュルイ</t>
    </rPh>
    <phoneticPr fontId="1"/>
  </si>
  <si>
    <t>更新前</t>
    <rPh sb="0" eb="3">
      <t>コウシンマエ</t>
    </rPh>
    <phoneticPr fontId="1"/>
  </si>
  <si>
    <t>電気温水器</t>
    <rPh sb="0" eb="5">
      <t>デンキオンスイキ</t>
    </rPh>
    <phoneticPr fontId="1"/>
  </si>
  <si>
    <t>エコキュート</t>
    <phoneticPr fontId="1"/>
  </si>
  <si>
    <t>給湯</t>
    <rPh sb="0" eb="2">
      <t>キュウトウ</t>
    </rPh>
    <phoneticPr fontId="1"/>
  </si>
  <si>
    <t>中間期</t>
    <rPh sb="0" eb="3">
      <t>チュウカンキ</t>
    </rPh>
    <phoneticPr fontId="1"/>
  </si>
  <si>
    <t>夏期</t>
    <rPh sb="0" eb="2">
      <t>カキ</t>
    </rPh>
    <phoneticPr fontId="1"/>
  </si>
  <si>
    <t>冬期</t>
    <rPh sb="0" eb="2">
      <t>トウキ</t>
    </rPh>
    <phoneticPr fontId="1"/>
  </si>
  <si>
    <t>保温</t>
    <rPh sb="0" eb="2">
      <t>ホオン</t>
    </rPh>
    <phoneticPr fontId="1"/>
  </si>
  <si>
    <t>4～5人</t>
    <phoneticPr fontId="1"/>
  </si>
  <si>
    <t>都市ガス</t>
    <rPh sb="0" eb="2">
      <t>トシ</t>
    </rPh>
    <phoneticPr fontId="6"/>
  </si>
  <si>
    <t>灯油給湯器</t>
    <rPh sb="0" eb="2">
      <t>トウユ</t>
    </rPh>
    <rPh sb="2" eb="5">
      <t>キュウトウキ</t>
    </rPh>
    <phoneticPr fontId="1"/>
  </si>
  <si>
    <t>ガス給湯器(ＬＰガス)</t>
    <rPh sb="2" eb="5">
      <t>キュウトウキ</t>
    </rPh>
    <phoneticPr fontId="1"/>
  </si>
  <si>
    <t>ガス給湯器(都市ガス)</t>
    <rPh sb="2" eb="5">
      <t>キュウトウキ</t>
    </rPh>
    <rPh sb="6" eb="8">
      <t>トシ</t>
    </rPh>
    <phoneticPr fontId="1"/>
  </si>
  <si>
    <t>機器給湯効率</t>
    <rPh sb="0" eb="2">
      <t>キキ</t>
    </rPh>
    <rPh sb="2" eb="4">
      <t>キュウトウ</t>
    </rPh>
    <rPh sb="4" eb="6">
      <t>コウリツ</t>
    </rPh>
    <phoneticPr fontId="1"/>
  </si>
  <si>
    <t>燃料使用量　※１</t>
    <rPh sb="0" eb="2">
      <t>ネンリョウ</t>
    </rPh>
    <rPh sb="2" eb="5">
      <t>シヨウリョウ</t>
    </rPh>
    <phoneticPr fontId="6"/>
  </si>
  <si>
    <t>CO2排出係数</t>
    <rPh sb="3" eb="5">
      <t>ハイシュツ</t>
    </rPh>
    <rPh sb="5" eb="7">
      <t>ケイスウ</t>
    </rPh>
    <phoneticPr fontId="6"/>
  </si>
  <si>
    <t>A</t>
    <phoneticPr fontId="6"/>
  </si>
  <si>
    <t>B</t>
    <phoneticPr fontId="6"/>
  </si>
  <si>
    <t>C</t>
    <phoneticPr fontId="6"/>
  </si>
  <si>
    <t>D</t>
    <phoneticPr fontId="6"/>
  </si>
  <si>
    <t>E</t>
    <phoneticPr fontId="6"/>
  </si>
  <si>
    <t>F</t>
    <phoneticPr fontId="6"/>
  </si>
  <si>
    <t>B÷機器効率÷発熱量</t>
    <phoneticPr fontId="1"/>
  </si>
  <si>
    <t>Ｃ×CO₂排出係数</t>
    <rPh sb="5" eb="7">
      <t>ハイシュツ</t>
    </rPh>
    <rPh sb="7" eb="9">
      <t>ケイスウ</t>
    </rPh>
    <phoneticPr fontId="1"/>
  </si>
  <si>
    <t>CO2排出量　※２</t>
    <rPh sb="3" eb="5">
      <t>ハイシュツ</t>
    </rPh>
    <rPh sb="5" eb="6">
      <t>リョウ</t>
    </rPh>
    <phoneticPr fontId="6"/>
  </si>
  <si>
    <t>Ｂ÷機器効率÷発熱量</t>
    <rPh sb="2" eb="4">
      <t>キキ</t>
    </rPh>
    <rPh sb="4" eb="6">
      <t>コウリツ</t>
    </rPh>
    <rPh sb="7" eb="10">
      <t>ハツネツリョウ</t>
    </rPh>
    <phoneticPr fontId="6"/>
  </si>
  <si>
    <t>Ｅ×CO₂排出係数</t>
    <rPh sb="5" eb="7">
      <t>ハイシュツ</t>
    </rPh>
    <rPh sb="7" eb="9">
      <t>ケイスウ</t>
    </rPh>
    <phoneticPr fontId="6"/>
  </si>
  <si>
    <t>計算式</t>
    <rPh sb="0" eb="3">
      <t>ケイサンシキ</t>
    </rPh>
    <phoneticPr fontId="1"/>
  </si>
  <si>
    <t>給湯負荷採用値×A</t>
    <rPh sb="0" eb="2">
      <t>キュウトウ</t>
    </rPh>
    <rPh sb="2" eb="4">
      <t>フカ</t>
    </rPh>
    <rPh sb="4" eb="6">
      <t>サイヨウ</t>
    </rPh>
    <rPh sb="6" eb="7">
      <t>チ</t>
    </rPh>
    <phoneticPr fontId="1"/>
  </si>
  <si>
    <t>更新後</t>
    <phoneticPr fontId="1"/>
  </si>
  <si>
    <t>kg-CO3/kWh</t>
    <phoneticPr fontId="1"/>
  </si>
  <si>
    <t>発熱量</t>
    <rPh sb="0" eb="2">
      <t>ハツネツ</t>
    </rPh>
    <rPh sb="2" eb="3">
      <t>リョウ</t>
    </rPh>
    <phoneticPr fontId="6"/>
  </si>
  <si>
    <t>※プロパン、都市ガスは高位発熱量</t>
    <rPh sb="6" eb="8">
      <t>トシ</t>
    </rPh>
    <rPh sb="11" eb="13">
      <t>コウイ</t>
    </rPh>
    <rPh sb="13" eb="15">
      <t>ハツネツ</t>
    </rPh>
    <rPh sb="15" eb="16">
      <t>リョウ</t>
    </rPh>
    <phoneticPr fontId="1"/>
  </si>
  <si>
    <t>給湯負荷　JISc9220:2018</t>
    <rPh sb="0" eb="2">
      <t>キュウトウ</t>
    </rPh>
    <rPh sb="2" eb="4">
      <t>フカ</t>
    </rPh>
    <phoneticPr fontId="6"/>
  </si>
  <si>
    <t>合計</t>
    <rPh sb="0" eb="2">
      <t>ゴウケイ</t>
    </rPh>
    <phoneticPr fontId="1"/>
  </si>
  <si>
    <t>再エネ電力の種類を選択してください</t>
    <rPh sb="0" eb="1">
      <t>サイ</t>
    </rPh>
    <rPh sb="3" eb="5">
      <t>デンリョク</t>
    </rPh>
    <rPh sb="6" eb="8">
      <t>シュルイ</t>
    </rPh>
    <rPh sb="9" eb="11">
      <t>センタク</t>
    </rPh>
    <phoneticPr fontId="1"/>
  </si>
  <si>
    <t>再エネ電力の種類</t>
    <rPh sb="0" eb="1">
      <t>サイ</t>
    </rPh>
    <rPh sb="3" eb="5">
      <t>デンリョク</t>
    </rPh>
    <rPh sb="6" eb="8">
      <t>シュルイ</t>
    </rPh>
    <phoneticPr fontId="1"/>
  </si>
  <si>
    <t>太陽光発電</t>
    <rPh sb="0" eb="3">
      <t>タイヨウコウ</t>
    </rPh>
    <rPh sb="3" eb="5">
      <t>ハツデン</t>
    </rPh>
    <phoneticPr fontId="1"/>
  </si>
  <si>
    <t>再エネ電力メニュー</t>
    <rPh sb="0" eb="1">
      <t>サイ</t>
    </rPh>
    <rPh sb="3" eb="5">
      <t>デンリョク</t>
    </rPh>
    <phoneticPr fontId="1"/>
  </si>
  <si>
    <t>※　契約書類の写しを添付してください。</t>
    <rPh sb="2" eb="4">
      <t>ケイヤク</t>
    </rPh>
    <rPh sb="4" eb="6">
      <t>ショルイ</t>
    </rPh>
    <rPh sb="7" eb="8">
      <t>ウツ</t>
    </rPh>
    <rPh sb="10" eb="12">
      <t>テンプ</t>
    </rPh>
    <phoneticPr fontId="1"/>
  </si>
  <si>
    <t>①再エネ電力メニュー</t>
    <rPh sb="1" eb="2">
      <t>サイ</t>
    </rPh>
    <rPh sb="4" eb="6">
      <t>デンリョク</t>
    </rPh>
    <phoneticPr fontId="1"/>
  </si>
  <si>
    <t>②太陽光発電</t>
    <rPh sb="1" eb="4">
      <t>タイヨウコウ</t>
    </rPh>
    <rPh sb="4" eb="6">
      <t>ハツデン</t>
    </rPh>
    <phoneticPr fontId="1"/>
  </si>
  <si>
    <t>電力会社</t>
    <rPh sb="0" eb="2">
      <t>デンリョク</t>
    </rPh>
    <rPh sb="2" eb="4">
      <t>カイシャ</t>
    </rPh>
    <phoneticPr fontId="1"/>
  </si>
  <si>
    <t>メニュー名</t>
    <rPh sb="4" eb="5">
      <t>メイ</t>
    </rPh>
    <phoneticPr fontId="1"/>
  </si>
  <si>
    <t>kW</t>
    <phoneticPr fontId="1"/>
  </si>
  <si>
    <t>kWh</t>
    <phoneticPr fontId="1"/>
  </si>
  <si>
    <t>パネル出力</t>
    <rPh sb="3" eb="5">
      <t>シュツリョク</t>
    </rPh>
    <phoneticPr fontId="1"/>
  </si>
  <si>
    <t>パワコン出力</t>
    <rPh sb="4" eb="6">
      <t>シュツリョク</t>
    </rPh>
    <phoneticPr fontId="1"/>
  </si>
  <si>
    <t>年間発電量</t>
    <rPh sb="0" eb="2">
      <t>ネンカン</t>
    </rPh>
    <rPh sb="2" eb="4">
      <t>ハツデン</t>
    </rPh>
    <rPh sb="4" eb="5">
      <t>リョウ</t>
    </rPh>
    <phoneticPr fontId="1"/>
  </si>
  <si>
    <t>再エネの種類</t>
    <rPh sb="0" eb="1">
      <t>サイ</t>
    </rPh>
    <rPh sb="4" eb="6">
      <t>シュルイ</t>
    </rPh>
    <phoneticPr fontId="1"/>
  </si>
  <si>
    <t>年間使用電力量</t>
    <rPh sb="0" eb="2">
      <t>ネンカン</t>
    </rPh>
    <rPh sb="2" eb="4">
      <t>シヨウ</t>
    </rPh>
    <rPh sb="4" eb="6">
      <t>デンリョク</t>
    </rPh>
    <rPh sb="6" eb="7">
      <t>リョウ</t>
    </rPh>
    <phoneticPr fontId="1"/>
  </si>
  <si>
    <t>※　様式第４号【省CO2計算シート】の年間燃料消費量の項目を記入ください。</t>
    <rPh sb="2" eb="4">
      <t>ヨウシキ</t>
    </rPh>
    <rPh sb="4" eb="5">
      <t>ダイ</t>
    </rPh>
    <rPh sb="6" eb="7">
      <t>ゴウ</t>
    </rPh>
    <rPh sb="8" eb="9">
      <t>ショウ</t>
    </rPh>
    <rPh sb="12" eb="14">
      <t>ケイサン</t>
    </rPh>
    <rPh sb="19" eb="21">
      <t>ネンカン</t>
    </rPh>
    <rPh sb="21" eb="23">
      <t>ネンリョウ</t>
    </rPh>
    <rPh sb="23" eb="26">
      <t>ショウヒリョウ</t>
    </rPh>
    <rPh sb="27" eb="29">
      <t>コウモク</t>
    </rPh>
    <rPh sb="30" eb="32">
      <t>キニュウ</t>
    </rPh>
    <phoneticPr fontId="1"/>
  </si>
  <si>
    <t>※　年間発電量は（各出力の小さい値）×1000で計算しています。</t>
    <rPh sb="2" eb="4">
      <t>ネンカン</t>
    </rPh>
    <rPh sb="4" eb="6">
      <t>ハツデン</t>
    </rPh>
    <rPh sb="6" eb="7">
      <t>リョウ</t>
    </rPh>
    <rPh sb="9" eb="10">
      <t>カク</t>
    </rPh>
    <rPh sb="10" eb="12">
      <t>シュツリョク</t>
    </rPh>
    <rPh sb="13" eb="14">
      <t>チイ</t>
    </rPh>
    <rPh sb="16" eb="17">
      <t>アタイ</t>
    </rPh>
    <rPh sb="24" eb="26">
      <t>ケイサン</t>
    </rPh>
    <phoneticPr fontId="1"/>
  </si>
  <si>
    <t>エコキュート再エネ電力チェックシート</t>
    <rPh sb="6" eb="7">
      <t>サイ</t>
    </rPh>
    <rPh sb="9" eb="11">
      <t>デンリョク</t>
    </rPh>
    <phoneticPr fontId="1"/>
  </si>
  <si>
    <t>（参考資料） 様式第１８号（第１１条関係）</t>
    <rPh sb="1" eb="3">
      <t>サンコウ</t>
    </rPh>
    <rPh sb="3" eb="5">
      <t>シリョウ</t>
    </rPh>
    <rPh sb="7" eb="9">
      <t>ヨウシキ</t>
    </rPh>
    <rPh sb="9" eb="10">
      <t>ダイ</t>
    </rPh>
    <rPh sb="12" eb="13">
      <t>ゴウ</t>
    </rPh>
    <rPh sb="14" eb="15">
      <t>ダイ</t>
    </rPh>
    <rPh sb="17" eb="18">
      <t>ジョウ</t>
    </rPh>
    <rPh sb="18" eb="20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</si>
</sst>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 "/>
    <numFmt numFmtId="177" formatCode="0.0000_ "/>
    <numFmt numFmtId="178" formatCode="0.000_ "/>
    <numFmt numFmtId="179" formatCode="0.0_ "/>
    <numFmt numFmtId="180" formatCode="#,##0_ ;[Red]\-#,##0\ "/>
    <numFmt numFmtId="181" formatCode="#,##0.0_ ;[Red]\-#,##0.0\ "/>
    <numFmt numFmtId="182" formatCode="#,##0.0;[Red]\-#,##0.0"/>
  </numFmts>
  <fonts count="18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9"/>
      <color rgb="FF0070C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double">
        <color indexed="64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2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 shrinkToFit="1"/>
    </xf>
    <xf numFmtId="0" fontId="8" fillId="0" borderId="0" xfId="2" applyFont="1">
      <alignment vertical="center"/>
    </xf>
    <xf numFmtId="0" fontId="7" fillId="0" borderId="0" xfId="2" applyFont="1" applyAlignment="1">
      <alignment vertical="center" shrinkToFit="1"/>
    </xf>
    <xf numFmtId="0" fontId="7" fillId="2" borderId="0" xfId="2" applyFont="1" applyFill="1">
      <alignment vertical="center"/>
    </xf>
    <xf numFmtId="0" fontId="7" fillId="0" borderId="2" xfId="2" applyFont="1" applyBorder="1" applyAlignment="1">
      <alignment horizontal="left" vertical="center"/>
    </xf>
    <xf numFmtId="0" fontId="7" fillId="2" borderId="7" xfId="2" applyFont="1" applyFill="1" applyBorder="1">
      <alignment vertical="center"/>
    </xf>
    <xf numFmtId="0" fontId="7" fillId="2" borderId="2" xfId="2" applyFont="1" applyFill="1" applyBorder="1">
      <alignment vertical="center"/>
    </xf>
    <xf numFmtId="0" fontId="7" fillId="2" borderId="9" xfId="2" applyFont="1" applyFill="1" applyBorder="1">
      <alignment vertical="center"/>
    </xf>
    <xf numFmtId="177" fontId="7" fillId="2" borderId="7" xfId="2" applyNumberFormat="1" applyFont="1" applyFill="1" applyBorder="1">
      <alignment vertical="center"/>
    </xf>
    <xf numFmtId="0" fontId="7" fillId="2" borderId="12" xfId="2" applyFont="1" applyFill="1" applyBorder="1">
      <alignment vertical="center"/>
    </xf>
    <xf numFmtId="0" fontId="9" fillId="2" borderId="14" xfId="2" applyFont="1" applyFill="1" applyBorder="1" applyAlignment="1">
      <alignment vertical="center" shrinkToFit="1"/>
    </xf>
    <xf numFmtId="0" fontId="7" fillId="2" borderId="14" xfId="2" applyFont="1" applyFill="1" applyBorder="1" applyAlignment="1">
      <alignment vertical="center" shrinkToFit="1"/>
    </xf>
    <xf numFmtId="0" fontId="7" fillId="2" borderId="16" xfId="2" applyFont="1" applyFill="1" applyBorder="1">
      <alignment vertical="center"/>
    </xf>
    <xf numFmtId="0" fontId="9" fillId="2" borderId="18" xfId="2" applyFont="1" applyFill="1" applyBorder="1" applyAlignment="1">
      <alignment vertical="center" shrinkToFit="1"/>
    </xf>
    <xf numFmtId="0" fontId="7" fillId="2" borderId="18" xfId="2" applyFont="1" applyFill="1" applyBorder="1" applyAlignment="1">
      <alignment vertical="center" shrinkToFit="1"/>
    </xf>
    <xf numFmtId="177" fontId="7" fillId="2" borderId="0" xfId="2" applyNumberFormat="1" applyFont="1" applyFill="1">
      <alignment vertical="center"/>
    </xf>
    <xf numFmtId="0" fontId="9" fillId="2" borderId="0" xfId="2" applyFont="1" applyFill="1" applyAlignment="1">
      <alignment vertical="center" shrinkToFit="1"/>
    </xf>
    <xf numFmtId="178" fontId="9" fillId="2" borderId="0" xfId="2" applyNumberFormat="1" applyFont="1" applyFill="1">
      <alignment vertical="center"/>
    </xf>
    <xf numFmtId="0" fontId="12" fillId="0" borderId="0" xfId="2" applyFont="1">
      <alignment vertical="center"/>
    </xf>
    <xf numFmtId="0" fontId="7" fillId="0" borderId="0" xfId="2" applyFont="1" applyAlignment="1">
      <alignment vertical="top"/>
    </xf>
    <xf numFmtId="0" fontId="7" fillId="0" borderId="5" xfId="2" applyFont="1" applyBorder="1" applyAlignment="1">
      <alignment horizontal="center" vertical="center"/>
    </xf>
    <xf numFmtId="0" fontId="7" fillId="0" borderId="20" xfId="2" applyFont="1" applyBorder="1">
      <alignment vertical="center"/>
    </xf>
    <xf numFmtId="0" fontId="7" fillId="0" borderId="4" xfId="2" applyFont="1" applyBorder="1">
      <alignment vertical="center"/>
    </xf>
    <xf numFmtId="0" fontId="7" fillId="0" borderId="20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20" xfId="2" applyFont="1" applyBorder="1" applyAlignment="1">
      <alignment horizontal="left" vertical="center" shrinkToFit="1"/>
    </xf>
    <xf numFmtId="0" fontId="7" fillId="0" borderId="4" xfId="2" applyFont="1" applyBorder="1" applyAlignment="1">
      <alignment vertical="center" shrinkToFit="1"/>
    </xf>
    <xf numFmtId="0" fontId="7" fillId="0" borderId="24" xfId="2" applyFont="1" applyBorder="1" applyAlignment="1">
      <alignment horizontal="center" vertical="center"/>
    </xf>
    <xf numFmtId="0" fontId="7" fillId="0" borderId="20" xfId="3" applyNumberFormat="1" applyFont="1" applyBorder="1">
      <alignment vertical="center"/>
    </xf>
    <xf numFmtId="0" fontId="7" fillId="0" borderId="21" xfId="3" applyNumberFormat="1" applyFont="1" applyBorder="1" applyAlignment="1">
      <alignment vertical="center"/>
    </xf>
    <xf numFmtId="0" fontId="7" fillId="0" borderId="25" xfId="3" applyNumberFormat="1" applyFont="1" applyBorder="1" applyAlignment="1">
      <alignment vertical="center"/>
    </xf>
    <xf numFmtId="0" fontId="7" fillId="0" borderId="23" xfId="3" applyNumberFormat="1" applyFont="1" applyBorder="1">
      <alignment vertical="center"/>
    </xf>
    <xf numFmtId="0" fontId="7" fillId="0" borderId="5" xfId="2" applyFont="1" applyBorder="1" applyAlignment="1">
      <alignment horizontal="left" vertical="center" shrinkToFit="1"/>
    </xf>
    <xf numFmtId="38" fontId="7" fillId="0" borderId="23" xfId="3" applyFont="1" applyFill="1" applyBorder="1">
      <alignment vertical="center"/>
    </xf>
    <xf numFmtId="0" fontId="7" fillId="0" borderId="0" xfId="2" applyFont="1" applyAlignment="1">
      <alignment horizontal="left" vertical="center" shrinkToFit="1"/>
    </xf>
    <xf numFmtId="180" fontId="7" fillId="0" borderId="0" xfId="3" applyNumberFormat="1" applyFont="1" applyFill="1" applyBorder="1">
      <alignment vertical="center"/>
    </xf>
    <xf numFmtId="38" fontId="7" fillId="0" borderId="0" xfId="3" applyFont="1" applyFill="1" applyBorder="1">
      <alignment vertical="center"/>
    </xf>
    <xf numFmtId="0" fontId="7" fillId="0" borderId="11" xfId="2" applyFont="1" applyBorder="1" applyAlignment="1">
      <alignment horizontal="center" vertical="center"/>
    </xf>
    <xf numFmtId="0" fontId="7" fillId="0" borderId="11" xfId="2" applyFont="1" applyBorder="1" applyAlignment="1">
      <alignment horizontal="left" vertical="center" shrinkToFit="1"/>
    </xf>
    <xf numFmtId="0" fontId="7" fillId="0" borderId="26" xfId="2" applyFont="1" applyBorder="1" applyAlignment="1">
      <alignment vertical="center" shrinkToFit="1"/>
    </xf>
    <xf numFmtId="0" fontId="7" fillId="0" borderId="21" xfId="2" applyFont="1" applyBorder="1" applyAlignment="1">
      <alignment horizontal="left" vertical="center" shrinkToFit="1"/>
    </xf>
    <xf numFmtId="0" fontId="7" fillId="0" borderId="25" xfId="2" applyFont="1" applyBorder="1">
      <alignment vertical="center"/>
    </xf>
    <xf numFmtId="0" fontId="7" fillId="0" borderId="8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7" fillId="0" borderId="31" xfId="2" applyFont="1" applyBorder="1" applyAlignment="1">
      <alignment horizontal="left" vertical="center" shrinkToFit="1"/>
    </xf>
    <xf numFmtId="0" fontId="7" fillId="0" borderId="32" xfId="2" applyFont="1" applyBorder="1" applyAlignment="1">
      <alignment vertical="center" shrinkToFit="1"/>
    </xf>
    <xf numFmtId="0" fontId="7" fillId="0" borderId="33" xfId="2" applyFont="1" applyBorder="1" applyAlignment="1">
      <alignment horizontal="center" vertical="center"/>
    </xf>
    <xf numFmtId="0" fontId="7" fillId="3" borderId="35" xfId="2" applyFont="1" applyFill="1" applyBorder="1" applyAlignment="1">
      <alignment horizontal="center" vertical="center"/>
    </xf>
    <xf numFmtId="0" fontId="7" fillId="3" borderId="36" xfId="2" applyFont="1" applyFill="1" applyBorder="1" applyAlignment="1">
      <alignment horizontal="left" vertical="center" shrinkToFit="1"/>
    </xf>
    <xf numFmtId="0" fontId="7" fillId="3" borderId="37" xfId="2" applyFont="1" applyFill="1" applyBorder="1">
      <alignment vertical="center"/>
    </xf>
    <xf numFmtId="0" fontId="7" fillId="3" borderId="38" xfId="2" applyFont="1" applyFill="1" applyBorder="1" applyAlignment="1">
      <alignment horizontal="center" vertical="center"/>
    </xf>
    <xf numFmtId="0" fontId="7" fillId="0" borderId="0" xfId="2" applyFont="1" applyBorder="1">
      <alignment vertical="center"/>
    </xf>
    <xf numFmtId="0" fontId="11" fillId="2" borderId="8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9" fillId="2" borderId="41" xfId="2" applyFont="1" applyFill="1" applyBorder="1" applyAlignment="1">
      <alignment horizontal="center" vertical="center" shrinkToFit="1"/>
    </xf>
    <xf numFmtId="0" fontId="9" fillId="2" borderId="42" xfId="2" applyFont="1" applyFill="1" applyBorder="1" applyAlignment="1">
      <alignment horizontal="center" vertical="center" shrinkToFit="1"/>
    </xf>
    <xf numFmtId="0" fontId="9" fillId="2" borderId="38" xfId="2" applyFont="1" applyFill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43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4" fillId="0" borderId="0" xfId="0" applyFont="1">
      <alignment vertical="center"/>
    </xf>
    <xf numFmtId="0" fontId="7" fillId="2" borderId="6" xfId="2" applyFont="1" applyFill="1" applyBorder="1">
      <alignment vertical="center"/>
    </xf>
    <xf numFmtId="0" fontId="7" fillId="2" borderId="10" xfId="2" applyFont="1" applyFill="1" applyBorder="1">
      <alignment vertical="center"/>
    </xf>
    <xf numFmtId="0" fontId="7" fillId="2" borderId="14" xfId="2" applyFont="1" applyFill="1" applyBorder="1">
      <alignment vertical="center"/>
    </xf>
    <xf numFmtId="0" fontId="7" fillId="2" borderId="18" xfId="2" applyFont="1" applyFill="1" applyBorder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 shrinkToFit="1"/>
    </xf>
    <xf numFmtId="0" fontId="7" fillId="0" borderId="0" xfId="2" applyFont="1" applyBorder="1" applyAlignment="1">
      <alignment vertical="center" shrinkToFit="1"/>
    </xf>
    <xf numFmtId="0" fontId="13" fillId="0" borderId="0" xfId="0" applyFont="1" applyAlignment="1">
      <alignment horizontal="center" vertical="center"/>
    </xf>
    <xf numFmtId="40" fontId="9" fillId="0" borderId="44" xfId="2" applyNumberFormat="1" applyFont="1" applyBorder="1" applyAlignment="1">
      <alignment horizontal="center" vertical="center"/>
    </xf>
    <xf numFmtId="40" fontId="10" fillId="0" borderId="44" xfId="2" applyNumberFormat="1" applyFont="1" applyBorder="1">
      <alignment vertical="center"/>
    </xf>
    <xf numFmtId="0" fontId="7" fillId="0" borderId="2" xfId="2" applyFont="1" applyBorder="1">
      <alignment vertical="center"/>
    </xf>
    <xf numFmtId="0" fontId="9" fillId="0" borderId="43" xfId="2" applyFont="1" applyBorder="1" applyAlignment="1">
      <alignment vertical="center" shrinkToFit="1"/>
    </xf>
    <xf numFmtId="40" fontId="9" fillId="0" borderId="43" xfId="1" applyNumberFormat="1" applyFont="1" applyBorder="1">
      <alignment vertical="center"/>
    </xf>
    <xf numFmtId="0" fontId="9" fillId="0" borderId="0" xfId="2" applyFont="1" applyBorder="1" applyAlignment="1">
      <alignment vertical="center" shrinkToFit="1"/>
    </xf>
    <xf numFmtId="40" fontId="9" fillId="0" borderId="0" xfId="1" applyNumberFormat="1" applyFont="1" applyBorder="1">
      <alignment vertical="center"/>
    </xf>
    <xf numFmtId="40" fontId="9" fillId="0" borderId="8" xfId="2" applyNumberFormat="1" applyFont="1" applyBorder="1" applyAlignment="1">
      <alignment vertical="center"/>
    </xf>
    <xf numFmtId="40" fontId="9" fillId="0" borderId="8" xfId="1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9" fillId="0" borderId="8" xfId="2" applyFont="1" applyBorder="1" applyAlignment="1">
      <alignment horizontal="center" vertical="center" shrinkToFit="1"/>
    </xf>
    <xf numFmtId="0" fontId="7" fillId="0" borderId="8" xfId="2" applyFont="1" applyBorder="1">
      <alignment vertical="center"/>
    </xf>
    <xf numFmtId="0" fontId="17" fillId="0" borderId="8" xfId="2" applyFont="1" applyBorder="1">
      <alignment vertical="center"/>
    </xf>
    <xf numFmtId="0" fontId="7" fillId="2" borderId="45" xfId="2" applyFont="1" applyFill="1" applyBorder="1">
      <alignment vertical="center"/>
    </xf>
    <xf numFmtId="0" fontId="9" fillId="2" borderId="47" xfId="2" applyFont="1" applyFill="1" applyBorder="1" applyAlignment="1">
      <alignment vertical="center" shrinkToFit="1"/>
    </xf>
    <xf numFmtId="0" fontId="7" fillId="2" borderId="47" xfId="2" applyFont="1" applyFill="1" applyBorder="1" applyAlignment="1">
      <alignment vertical="center" shrinkToFit="1"/>
    </xf>
    <xf numFmtId="0" fontId="7" fillId="3" borderId="19" xfId="2" applyFont="1" applyFill="1" applyBorder="1" applyAlignment="1">
      <alignment horizontal="center" vertical="center"/>
    </xf>
    <xf numFmtId="0" fontId="7" fillId="3" borderId="19" xfId="2" applyFont="1" applyFill="1" applyBorder="1" applyAlignment="1">
      <alignment horizontal="left" vertical="center" shrinkToFit="1"/>
    </xf>
    <xf numFmtId="0" fontId="7" fillId="3" borderId="49" xfId="2" applyFont="1" applyFill="1" applyBorder="1">
      <alignment vertical="center"/>
    </xf>
    <xf numFmtId="0" fontId="7" fillId="0" borderId="50" xfId="2" applyFont="1" applyBorder="1" applyAlignment="1">
      <alignment vertical="center" shrinkToFit="1"/>
    </xf>
    <xf numFmtId="178" fontId="9" fillId="2" borderId="51" xfId="2" applyNumberFormat="1" applyFont="1" applyFill="1" applyBorder="1">
      <alignment vertical="center"/>
    </xf>
    <xf numFmtId="0" fontId="9" fillId="2" borderId="52" xfId="2" applyFont="1" applyFill="1" applyBorder="1" applyAlignment="1">
      <alignment vertical="center" shrinkToFit="1"/>
    </xf>
    <xf numFmtId="178" fontId="9" fillId="2" borderId="29" xfId="2" applyNumberFormat="1" applyFont="1" applyFill="1" applyBorder="1">
      <alignment vertical="center"/>
    </xf>
    <xf numFmtId="0" fontId="9" fillId="2" borderId="28" xfId="2" applyFont="1" applyFill="1" applyBorder="1" applyAlignment="1">
      <alignment vertical="center" shrinkToFit="1"/>
    </xf>
    <xf numFmtId="178" fontId="9" fillId="2" borderId="35" xfId="2" applyNumberFormat="1" applyFont="1" applyFill="1" applyBorder="1">
      <alignment vertical="center"/>
    </xf>
    <xf numFmtId="0" fontId="9" fillId="2" borderId="49" xfId="2" applyFont="1" applyFill="1" applyBorder="1" applyAlignment="1">
      <alignment vertical="center" shrinkToFit="1"/>
    </xf>
    <xf numFmtId="181" fontId="7" fillId="3" borderId="39" xfId="2" applyNumberFormat="1" applyFont="1" applyFill="1" applyBorder="1">
      <alignment vertical="center"/>
    </xf>
    <xf numFmtId="181" fontId="7" fillId="0" borderId="34" xfId="2" applyNumberFormat="1" applyFont="1" applyBorder="1">
      <alignment vertical="center"/>
    </xf>
    <xf numFmtId="182" fontId="7" fillId="0" borderId="27" xfId="3" applyNumberFormat="1" applyFont="1" applyFill="1" applyBorder="1" applyAlignment="1">
      <alignment vertical="center"/>
    </xf>
    <xf numFmtId="181" fontId="9" fillId="3" borderId="35" xfId="2" applyNumberFormat="1" applyFont="1" applyFill="1" applyBorder="1">
      <alignment vertical="center"/>
    </xf>
    <xf numFmtId="181" fontId="7" fillId="0" borderId="20" xfId="3" applyNumberFormat="1" applyFont="1" applyFill="1" applyBorder="1">
      <alignment vertical="center"/>
    </xf>
    <xf numFmtId="181" fontId="7" fillId="0" borderId="21" xfId="3" applyNumberFormat="1" applyFont="1" applyFill="1" applyBorder="1">
      <alignment vertical="center"/>
    </xf>
    <xf numFmtId="181" fontId="7" fillId="0" borderId="25" xfId="3" applyNumberFormat="1" applyFont="1" applyFill="1" applyBorder="1">
      <alignment vertical="center"/>
    </xf>
    <xf numFmtId="176" fontId="9" fillId="2" borderId="13" xfId="2" applyNumberFormat="1" applyFont="1" applyFill="1" applyBorder="1">
      <alignment vertical="center"/>
    </xf>
    <xf numFmtId="176" fontId="9" fillId="2" borderId="15" xfId="2" applyNumberFormat="1" applyFont="1" applyFill="1" applyBorder="1">
      <alignment vertical="center"/>
    </xf>
    <xf numFmtId="179" fontId="9" fillId="2" borderId="46" xfId="2" applyNumberFormat="1" applyFont="1" applyFill="1" applyBorder="1">
      <alignment vertical="center"/>
    </xf>
    <xf numFmtId="178" fontId="9" fillId="2" borderId="48" xfId="2" applyNumberFormat="1" applyFont="1" applyFill="1" applyBorder="1">
      <alignment vertical="center"/>
    </xf>
    <xf numFmtId="179" fontId="9" fillId="2" borderId="17" xfId="2" applyNumberFormat="1" applyFont="1" applyFill="1" applyBorder="1">
      <alignment vertical="center"/>
    </xf>
    <xf numFmtId="178" fontId="9" fillId="2" borderId="19" xfId="2" applyNumberFormat="1" applyFont="1" applyFill="1" applyBorder="1">
      <alignment vertical="center"/>
    </xf>
    <xf numFmtId="38" fontId="7" fillId="0" borderId="43" xfId="3" applyFont="1" applyFill="1" applyBorder="1">
      <alignment vertical="center"/>
    </xf>
    <xf numFmtId="38" fontId="7" fillId="0" borderId="1" xfId="3" applyFont="1" applyFill="1" applyBorder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14" fillId="0" borderId="43" xfId="0" applyFont="1" applyBorder="1" applyAlignment="1">
      <alignment horizontal="left" vertical="center"/>
    </xf>
    <xf numFmtId="0" fontId="14" fillId="0" borderId="43" xfId="0" applyFont="1" applyBorder="1" applyAlignment="1">
      <alignment horizontal="center" vertical="center"/>
    </xf>
    <xf numFmtId="0" fontId="13" fillId="4" borderId="8" xfId="0" applyFont="1" applyFill="1" applyBorder="1">
      <alignment vertical="center"/>
    </xf>
    <xf numFmtId="0" fontId="13" fillId="4" borderId="8" xfId="0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4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38" fontId="13" fillId="0" borderId="0" xfId="1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7" fillId="0" borderId="0" xfId="2" applyFont="1" applyBorder="1" applyAlignment="1">
      <alignment horizontal="left" vertical="center" shrinkToFit="1"/>
    </xf>
    <xf numFmtId="0" fontId="9" fillId="2" borderId="40" xfId="2" applyFont="1" applyFill="1" applyBorder="1" applyAlignment="1">
      <alignment horizontal="center" vertical="center"/>
    </xf>
    <xf numFmtId="0" fontId="9" fillId="2" borderId="26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 shrinkToFit="1"/>
    </xf>
    <xf numFmtId="0" fontId="7" fillId="2" borderId="10" xfId="2" applyFont="1" applyFill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2"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CDFF"/>
      <color rgb="FFCFF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584932</xdr:colOff>
      <xdr:row>11</xdr:row>
      <xdr:rowOff>185009</xdr:rowOff>
    </xdr:from>
    <xdr:to>
      <xdr:col>7</xdr:col>
      <xdr:colOff>555625</xdr:colOff>
      <xdr:row>13</xdr:row>
      <xdr:rowOff>23813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5314158" y="1631158"/>
          <a:ext cx="219804" cy="1137506"/>
        </a:xfrm>
        <a:prstGeom prst="leftBrace">
          <a:avLst>
            <a:gd name="adj1" fmla="val 8333"/>
            <a:gd name="adj2" fmla="val 51396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7937</xdr:colOff>
      <xdr:row>12</xdr:row>
      <xdr:rowOff>7938</xdr:rowOff>
    </xdr:from>
    <xdr:to>
      <xdr:col>11</xdr:col>
      <xdr:colOff>547687</xdr:colOff>
      <xdr:row>13</xdr:row>
      <xdr:rowOff>39688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7052469" y="1075531"/>
          <a:ext cx="222250" cy="2278063"/>
        </a:xfrm>
        <a:prstGeom prst="lef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12</xdr:row>
      <xdr:rowOff>0</xdr:rowOff>
    </xdr:from>
    <xdr:to>
      <xdr:col>13</xdr:col>
      <xdr:colOff>571500</xdr:colOff>
      <xdr:row>13</xdr:row>
      <xdr:rowOff>63500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8782844" y="1647031"/>
          <a:ext cx="254000" cy="1150938"/>
        </a:xfrm>
        <a:prstGeom prst="lef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12</xdr:row>
      <xdr:rowOff>0</xdr:rowOff>
    </xdr:from>
    <xdr:to>
      <xdr:col>17</xdr:col>
      <xdr:colOff>571503</xdr:colOff>
      <xdr:row>13</xdr:row>
      <xdr:rowOff>63498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16200000">
          <a:off x="10521159" y="1067591"/>
          <a:ext cx="253998" cy="2309816"/>
        </a:xfrm>
        <a:prstGeom prst="lef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317499</xdr:colOff>
      <xdr:row>13</xdr:row>
      <xdr:rowOff>87314</xdr:rowOff>
    </xdr:from>
    <xdr:to>
      <xdr:col>7</xdr:col>
      <xdr:colOff>420686</xdr:colOff>
      <xdr:row>14</xdr:row>
      <xdr:rowOff>111126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175249" y="2373314"/>
          <a:ext cx="682625" cy="214312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中間期</a:t>
          </a:r>
        </a:p>
      </xdr:txBody>
    </xdr:sp>
    <xdr:clientData/>
  </xdr:twoCellAnchor>
  <xdr:twoCellAnchor>
    <xdr:from>
      <xdr:col>9</xdr:col>
      <xdr:colOff>238124</xdr:colOff>
      <xdr:row>13</xdr:row>
      <xdr:rowOff>87312</xdr:rowOff>
    </xdr:from>
    <xdr:to>
      <xdr:col>10</xdr:col>
      <xdr:colOff>341312</xdr:colOff>
      <xdr:row>14</xdr:row>
      <xdr:rowOff>111124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834187" y="2373312"/>
          <a:ext cx="682625" cy="214312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夏期</a:t>
          </a:r>
        </a:p>
      </xdr:txBody>
    </xdr:sp>
    <xdr:clientData/>
  </xdr:twoCellAnchor>
  <xdr:twoCellAnchor>
    <xdr:from>
      <xdr:col>12</xdr:col>
      <xdr:colOff>285750</xdr:colOff>
      <xdr:row>13</xdr:row>
      <xdr:rowOff>111125</xdr:rowOff>
    </xdr:from>
    <xdr:to>
      <xdr:col>13</xdr:col>
      <xdr:colOff>333375</xdr:colOff>
      <xdr:row>14</xdr:row>
      <xdr:rowOff>134937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620125" y="2397125"/>
          <a:ext cx="627063" cy="214312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中間期</a:t>
          </a:r>
        </a:p>
      </xdr:txBody>
    </xdr:sp>
    <xdr:clientData/>
  </xdr:twoCellAnchor>
  <xdr:twoCellAnchor>
    <xdr:from>
      <xdr:col>15</xdr:col>
      <xdr:colOff>285750</xdr:colOff>
      <xdr:row>13</xdr:row>
      <xdr:rowOff>127000</xdr:rowOff>
    </xdr:from>
    <xdr:to>
      <xdr:col>16</xdr:col>
      <xdr:colOff>388938</xdr:colOff>
      <xdr:row>14</xdr:row>
      <xdr:rowOff>150812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0358438" y="2413000"/>
          <a:ext cx="682625" cy="214312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冬期</a:t>
          </a:r>
        </a:p>
      </xdr:txBody>
    </xdr:sp>
    <xdr:clientData/>
  </xdr:twoCellAnchor>
  <xdr:twoCellAnchor>
    <xdr:from>
      <xdr:col>5</xdr:col>
      <xdr:colOff>31750</xdr:colOff>
      <xdr:row>18</xdr:row>
      <xdr:rowOff>79373</xdr:rowOff>
    </xdr:from>
    <xdr:to>
      <xdr:col>11</xdr:col>
      <xdr:colOff>325438</xdr:colOff>
      <xdr:row>19</xdr:row>
      <xdr:rowOff>103186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302125" y="3508373"/>
          <a:ext cx="3778251" cy="22225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１　燃料使用量　</a:t>
          </a:r>
          <a:r>
            <a:rPr kumimoji="1" lang="en-US" altLang="ja-JP" sz="900">
              <a:solidFill>
                <a:sysClr val="windowText" lastClr="000000"/>
              </a:solidFill>
            </a:rPr>
            <a:t>=</a:t>
          </a:r>
          <a:r>
            <a:rPr kumimoji="1" lang="ja-JP" altLang="en-US" sz="900">
              <a:solidFill>
                <a:sysClr val="windowText" lastClr="000000"/>
              </a:solidFill>
            </a:rPr>
            <a:t>　給湯負荷　</a:t>
          </a:r>
          <a:r>
            <a:rPr kumimoji="1" lang="en-US" altLang="ja-JP" sz="900">
              <a:solidFill>
                <a:sysClr val="windowText" lastClr="000000"/>
              </a:solidFill>
            </a:rPr>
            <a:t>÷</a:t>
          </a:r>
          <a:r>
            <a:rPr kumimoji="1" lang="ja-JP" altLang="en-US" sz="900">
              <a:solidFill>
                <a:sysClr val="windowText" lastClr="000000"/>
              </a:solidFill>
            </a:rPr>
            <a:t>　給湯効率　</a:t>
          </a:r>
          <a:r>
            <a:rPr kumimoji="1" lang="en-US" altLang="ja-JP" sz="900">
              <a:solidFill>
                <a:sysClr val="windowText" lastClr="000000"/>
              </a:solidFill>
            </a:rPr>
            <a:t>÷</a:t>
          </a:r>
          <a:r>
            <a:rPr kumimoji="1" lang="ja-JP" altLang="en-US" sz="900">
              <a:solidFill>
                <a:sysClr val="windowText" lastClr="000000"/>
              </a:solidFill>
            </a:rPr>
            <a:t>　発熱量</a:t>
          </a:r>
        </a:p>
      </xdr:txBody>
    </xdr:sp>
    <xdr:clientData/>
  </xdr:twoCellAnchor>
  <xdr:oneCellAnchor>
    <xdr:from>
      <xdr:col>11</xdr:col>
      <xdr:colOff>103187</xdr:colOff>
      <xdr:row>9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8581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</xdr:col>
      <xdr:colOff>39688</xdr:colOff>
      <xdr:row>19</xdr:row>
      <xdr:rowOff>166688</xdr:rowOff>
    </xdr:from>
    <xdr:to>
      <xdr:col>11</xdr:col>
      <xdr:colOff>333376</xdr:colOff>
      <xdr:row>20</xdr:row>
      <xdr:rowOff>190502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310063" y="3794126"/>
          <a:ext cx="3778251" cy="22225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２　ＣＯ₂排出量　</a:t>
          </a:r>
          <a:r>
            <a:rPr kumimoji="1" lang="en-US" altLang="ja-JP" sz="900">
              <a:solidFill>
                <a:sysClr val="windowText" lastClr="000000"/>
              </a:solidFill>
            </a:rPr>
            <a:t>=</a:t>
          </a:r>
          <a:r>
            <a:rPr kumimoji="1" lang="ja-JP" altLang="en-US" sz="900">
              <a:solidFill>
                <a:sysClr val="windowText" lastClr="000000"/>
              </a:solidFill>
            </a:rPr>
            <a:t>　燃料使用量　</a:t>
          </a:r>
          <a:r>
            <a:rPr kumimoji="1" lang="en-US" altLang="ja-JP" sz="900">
              <a:solidFill>
                <a:sysClr val="windowText" lastClr="000000"/>
              </a:solidFill>
            </a:rPr>
            <a:t>×</a:t>
          </a:r>
          <a:r>
            <a:rPr kumimoji="1" lang="ja-JP" altLang="en-US" sz="900">
              <a:solidFill>
                <a:sysClr val="windowText" lastClr="000000"/>
              </a:solidFill>
            </a:rPr>
            <a:t>　ＣＯ₂排出係数</a:t>
          </a:r>
        </a:p>
      </xdr:txBody>
    </xdr:sp>
    <xdr:clientData/>
  </xdr:twoCellAnchor>
  <xdr:twoCellAnchor>
    <xdr:from>
      <xdr:col>5</xdr:col>
      <xdr:colOff>55562</xdr:colOff>
      <xdr:row>25</xdr:row>
      <xdr:rowOff>103187</xdr:rowOff>
    </xdr:from>
    <xdr:to>
      <xdr:col>11</xdr:col>
      <xdr:colOff>349250</xdr:colOff>
      <xdr:row>26</xdr:row>
      <xdr:rowOff>127001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325937" y="4730750"/>
          <a:ext cx="3778251" cy="22225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上と同じ要領で計算する。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workbookViewId="0">
      <selection activeCell="I20" sqref="I20"/>
    </sheetView>
  </sheetViews>
  <sheetFormatPr defaultColWidth="17.375" defaultRowHeight="29.25" customHeight="1"/>
  <cols>
    <col min="1" max="1" width="24" style="71" customWidth="1"/>
    <col min="2" max="2" width="16.75" style="71" customWidth="1"/>
    <col min="3" max="3" width="6.875" style="71" customWidth="1"/>
    <col min="4" max="4" width="16.75" style="71" customWidth="1"/>
    <col min="5" max="5" width="9.125" style="71" customWidth="1"/>
    <col min="6" max="6" width="9.75" style="71" bestFit="1" customWidth="1"/>
    <col min="7" max="7" width="4.25" style="71" customWidth="1"/>
    <col min="8" max="16384" width="17.375" style="71"/>
  </cols>
  <sheetData>
    <row r="1" spans="1:6" ht="29.25" customHeight="1">
      <c r="A1" s="71" t="s">
        <v>99</v>
      </c>
    </row>
    <row r="2" spans="1:6" ht="29.25" customHeight="1">
      <c r="A2" s="134" t="s">
        <v>98</v>
      </c>
      <c r="B2" s="134"/>
      <c r="C2" s="134"/>
      <c r="D2" s="134"/>
      <c r="E2" s="134"/>
      <c r="F2" s="134"/>
    </row>
    <row r="4" spans="1:6" ht="29.25" customHeight="1">
      <c r="A4" s="67" t="s">
        <v>80</v>
      </c>
      <c r="B4" s="67"/>
      <c r="C4" s="67"/>
      <c r="D4" s="67"/>
      <c r="E4" s="67"/>
    </row>
    <row r="5" spans="1:6" ht="29.25" customHeight="1">
      <c r="A5" s="128" t="s">
        <v>94</v>
      </c>
      <c r="B5" s="135"/>
      <c r="C5" s="135"/>
      <c r="D5" s="68" t="s">
        <v>42</v>
      </c>
      <c r="E5" s="79"/>
    </row>
    <row r="6" spans="1:6" ht="29.25" customHeight="1">
      <c r="A6" s="69"/>
      <c r="B6" s="122"/>
      <c r="C6" s="79"/>
      <c r="D6" s="79"/>
      <c r="E6" s="79"/>
    </row>
    <row r="7" spans="1:6" ht="29.25" customHeight="1">
      <c r="A7" s="70" t="str">
        <f>テーブル!A3</f>
        <v>①再エネ電力メニュー</v>
      </c>
      <c r="B7" s="122"/>
      <c r="C7" s="79"/>
      <c r="D7" s="79"/>
      <c r="E7" s="79"/>
    </row>
    <row r="8" spans="1:6" ht="29.25" customHeight="1">
      <c r="A8" s="126"/>
      <c r="B8" s="139" t="s">
        <v>83</v>
      </c>
      <c r="C8" s="139"/>
      <c r="D8" s="139"/>
      <c r="E8" s="139"/>
      <c r="F8" s="123"/>
    </row>
    <row r="9" spans="1:6" ht="29.25" customHeight="1">
      <c r="A9" s="127" t="s">
        <v>87</v>
      </c>
      <c r="B9" s="135"/>
      <c r="C9" s="135"/>
      <c r="D9" s="135"/>
      <c r="E9" s="135"/>
      <c r="F9" s="123"/>
    </row>
    <row r="10" spans="1:6" ht="29.25" customHeight="1">
      <c r="A10" s="127" t="s">
        <v>88</v>
      </c>
      <c r="B10" s="135"/>
      <c r="C10" s="135"/>
      <c r="D10" s="135"/>
      <c r="E10" s="135"/>
      <c r="F10" s="123"/>
    </row>
    <row r="11" spans="1:6" ht="18.75" customHeight="1">
      <c r="A11" s="124" t="s">
        <v>84</v>
      </c>
      <c r="B11" s="125"/>
      <c r="C11" s="125"/>
      <c r="D11" s="125"/>
      <c r="E11" s="125"/>
    </row>
    <row r="12" spans="1:6" ht="18.75" customHeight="1">
      <c r="A12" s="133" t="str">
        <f>IF(B10&lt;&gt;"","補助事業の要件を満たしています","補助事業の要件を満たしていません")</f>
        <v>補助事業の要件を満たしていません</v>
      </c>
      <c r="B12" s="133"/>
      <c r="C12" s="133"/>
      <c r="D12" s="133"/>
      <c r="E12" s="133"/>
    </row>
    <row r="13" spans="1:6" ht="16.5" customHeight="1">
      <c r="A13" s="89"/>
      <c r="B13" s="89"/>
      <c r="C13" s="89"/>
      <c r="D13" s="89"/>
      <c r="E13" s="89"/>
    </row>
    <row r="14" spans="1:6" ht="29.25" customHeight="1">
      <c r="A14" s="68" t="str">
        <f>テーブル!A4</f>
        <v>②太陽光発電</v>
      </c>
      <c r="B14" s="79"/>
      <c r="C14" s="79"/>
      <c r="D14" s="79"/>
      <c r="E14" s="79"/>
    </row>
    <row r="15" spans="1:6" ht="30" customHeight="1">
      <c r="A15" s="128"/>
      <c r="B15" s="140" t="s">
        <v>82</v>
      </c>
      <c r="C15" s="141"/>
      <c r="D15" s="141"/>
      <c r="E15" s="142"/>
    </row>
    <row r="16" spans="1:6" ht="30" customHeight="1">
      <c r="A16" s="128" t="s">
        <v>91</v>
      </c>
      <c r="B16" s="136"/>
      <c r="C16" s="137"/>
      <c r="D16" s="138"/>
      <c r="E16" s="121" t="s">
        <v>89</v>
      </c>
    </row>
    <row r="17" spans="1:6" ht="30" customHeight="1">
      <c r="A17" s="128" t="s">
        <v>92</v>
      </c>
      <c r="B17" s="136"/>
      <c r="C17" s="137"/>
      <c r="D17" s="138"/>
      <c r="E17" s="121" t="s">
        <v>89</v>
      </c>
    </row>
    <row r="18" spans="1:6" ht="30" customHeight="1">
      <c r="A18" s="129" t="s">
        <v>93</v>
      </c>
      <c r="B18" s="136">
        <f>MIN(B16:D17)*1000</f>
        <v>0</v>
      </c>
      <c r="C18" s="137"/>
      <c r="D18" s="138"/>
      <c r="E18" s="121" t="s">
        <v>90</v>
      </c>
      <c r="F18" s="71" t="s">
        <v>43</v>
      </c>
    </row>
    <row r="19" spans="1:6" ht="18.75" customHeight="1">
      <c r="A19" s="124" t="s">
        <v>97</v>
      </c>
      <c r="B19" s="125"/>
      <c r="C19" s="125"/>
      <c r="D19" s="125"/>
      <c r="E19" s="125"/>
    </row>
    <row r="20" spans="1:6" ht="30" customHeight="1">
      <c r="A20" s="131"/>
      <c r="B20" s="132"/>
      <c r="C20" s="122"/>
      <c r="D20" s="132"/>
      <c r="E20" s="122"/>
    </row>
    <row r="21" spans="1:6" ht="30" customHeight="1">
      <c r="A21" s="130"/>
      <c r="B21" s="140" t="s">
        <v>47</v>
      </c>
      <c r="C21" s="141"/>
      <c r="D21" s="141"/>
      <c r="E21" s="142"/>
    </row>
    <row r="22" spans="1:6" ht="30" customHeight="1">
      <c r="A22" s="130" t="s">
        <v>95</v>
      </c>
      <c r="B22" s="136"/>
      <c r="C22" s="137"/>
      <c r="D22" s="138"/>
      <c r="E22" s="121" t="s">
        <v>90</v>
      </c>
    </row>
    <row r="23" spans="1:6" ht="18.75" customHeight="1">
      <c r="A23" s="124" t="s">
        <v>96</v>
      </c>
      <c r="B23" s="125"/>
      <c r="C23" s="125"/>
      <c r="D23" s="125"/>
      <c r="E23" s="125"/>
    </row>
    <row r="24" spans="1:6" ht="29.25" customHeight="1">
      <c r="A24" s="133" t="str">
        <f>IF((B18-B22)&gt;0,"補助事業の要件を満たしています","補助事業の要件を満たしていません")</f>
        <v>補助事業の要件を満たしていません</v>
      </c>
      <c r="B24" s="133"/>
      <c r="C24" s="133"/>
      <c r="D24" s="133"/>
      <c r="E24" s="133"/>
    </row>
  </sheetData>
  <mergeCells count="13">
    <mergeCell ref="A24:E24"/>
    <mergeCell ref="A2:F2"/>
    <mergeCell ref="B5:C5"/>
    <mergeCell ref="B22:D22"/>
    <mergeCell ref="B8:E8"/>
    <mergeCell ref="B9:E9"/>
    <mergeCell ref="B10:E10"/>
    <mergeCell ref="A12:E12"/>
    <mergeCell ref="B15:E15"/>
    <mergeCell ref="B16:D16"/>
    <mergeCell ref="B17:D17"/>
    <mergeCell ref="B18:D18"/>
    <mergeCell ref="B21:E21"/>
  </mergeCells>
  <phoneticPr fontId="1"/>
  <conditionalFormatting sqref="A7:E12">
    <cfRule type="expression" dxfId="1" priority="2">
      <formula>$B$5=$A$14</formula>
    </cfRule>
  </conditionalFormatting>
  <conditionalFormatting sqref="A14:F24">
    <cfRule type="expression" dxfId="0" priority="1">
      <formula>$B$5=$A$7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テーブル!$A$3:$A$4</xm:f>
          </x14:formula1>
          <xm:sqref>B5:C5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Y25"/>
  <sheetViews>
    <sheetView view="pageBreakPreview" topLeftCell="C1" zoomScale="110" zoomScaleNormal="110" zoomScaleSheetLayoutView="110" workbookViewId="0">
      <selection activeCell="R28" sqref="R28"/>
    </sheetView>
  </sheetViews>
  <sheetFormatPr defaultColWidth="8.875" defaultRowHeight="16.149999999999999" customHeight="1"/>
  <cols>
    <col min="1" max="2" width="8.875" style="3"/>
    <col min="3" max="3" width="4.25" style="5" customWidth="1"/>
    <col min="4" max="4" width="18.375" style="3" bestFit="1" customWidth="1"/>
    <col min="5" max="5" width="15.75" style="4" customWidth="1"/>
    <col min="6" max="6" width="7.75" style="3" customWidth="1"/>
    <col min="7" max="18" width="7.625" style="3" customWidth="1"/>
    <col min="19" max="19" width="8.875" style="3" customWidth="1"/>
    <col min="20" max="20" width="17.125" style="3" customWidth="1"/>
    <col min="21" max="16384" width="8.875" style="3"/>
  </cols>
  <sheetData>
    <row r="1" spans="3:25" ht="15" customHeight="1">
      <c r="C1" s="2" t="s">
        <v>2</v>
      </c>
    </row>
    <row r="2" spans="3:25" ht="15" customHeight="1">
      <c r="D2" s="6"/>
      <c r="F2" s="7" t="s">
        <v>3</v>
      </c>
      <c r="G2" s="8"/>
      <c r="H2" s="8"/>
      <c r="I2" s="8"/>
      <c r="J2" s="8"/>
      <c r="K2" s="8"/>
      <c r="L2" s="143" t="s">
        <v>58</v>
      </c>
      <c r="M2" s="143"/>
      <c r="N2" s="8"/>
      <c r="O2" s="7" t="s">
        <v>78</v>
      </c>
      <c r="P2" s="8"/>
      <c r="Q2" s="7"/>
      <c r="S2" s="8"/>
      <c r="U2" s="91"/>
      <c r="V2" s="148" t="s">
        <v>0</v>
      </c>
      <c r="W2" s="148"/>
      <c r="X2" s="148" t="s">
        <v>53</v>
      </c>
      <c r="Y2" s="148"/>
    </row>
    <row r="3" spans="3:25" ht="15" customHeight="1">
      <c r="D3" s="9"/>
      <c r="E3" s="10"/>
      <c r="F3" s="13"/>
      <c r="G3" s="144" t="s">
        <v>76</v>
      </c>
      <c r="H3" s="145"/>
      <c r="I3" s="146" t="s">
        <v>60</v>
      </c>
      <c r="J3" s="147"/>
      <c r="K3" s="11"/>
      <c r="L3" s="50" t="s">
        <v>45</v>
      </c>
      <c r="M3" s="87" t="e">
        <f>計算シート!#REF!</f>
        <v>#REF!</v>
      </c>
      <c r="N3" s="80"/>
      <c r="O3" s="72"/>
      <c r="P3" s="63" t="s">
        <v>0</v>
      </c>
      <c r="Q3" s="63" t="s">
        <v>1</v>
      </c>
      <c r="R3" s="62" t="s">
        <v>38</v>
      </c>
      <c r="S3" s="62"/>
      <c r="U3" s="91"/>
      <c r="V3" s="50" t="s">
        <v>48</v>
      </c>
      <c r="W3" s="50" t="s">
        <v>52</v>
      </c>
      <c r="X3" s="50" t="s">
        <v>48</v>
      </c>
      <c r="Y3" s="50" t="s">
        <v>52</v>
      </c>
    </row>
    <row r="4" spans="3:25" ht="15" customHeight="1">
      <c r="D4" s="9"/>
      <c r="E4" s="12"/>
      <c r="F4" s="15" t="s">
        <v>4</v>
      </c>
      <c r="G4" s="113">
        <v>36.700000000000003</v>
      </c>
      <c r="H4" s="16" t="s">
        <v>5</v>
      </c>
      <c r="I4" s="114">
        <v>2.4900000000000002</v>
      </c>
      <c r="J4" s="17" t="s">
        <v>6</v>
      </c>
      <c r="K4" s="14"/>
      <c r="L4" s="90" t="s">
        <v>40</v>
      </c>
      <c r="M4" s="88" t="e">
        <f>計算シート!#REF!</f>
        <v>#REF!</v>
      </c>
      <c r="N4" s="81"/>
      <c r="O4" s="73" t="s">
        <v>8</v>
      </c>
      <c r="P4" s="100">
        <f>V4+W4</f>
        <v>27.798999999999999</v>
      </c>
      <c r="Q4" s="101">
        <f>X4+Y4</f>
        <v>46.552999999999997</v>
      </c>
      <c r="R4" s="64">
        <f>IF(計算シート!B5=P3,P4,Q4)</f>
        <v>46.552999999999997</v>
      </c>
      <c r="S4" s="64" t="s">
        <v>9</v>
      </c>
      <c r="U4" s="91" t="s">
        <v>49</v>
      </c>
      <c r="V4" s="92">
        <v>26.515000000000001</v>
      </c>
      <c r="W4" s="92">
        <v>1.284</v>
      </c>
      <c r="X4" s="92">
        <v>43.472999999999999</v>
      </c>
      <c r="Y4" s="92">
        <v>3.08</v>
      </c>
    </row>
    <row r="5" spans="3:25" ht="15" customHeight="1">
      <c r="D5" s="9"/>
      <c r="E5" s="12"/>
      <c r="F5" s="15" t="s">
        <v>41</v>
      </c>
      <c r="G5" s="113">
        <v>100.46</v>
      </c>
      <c r="H5" s="16" t="s">
        <v>36</v>
      </c>
      <c r="I5" s="114">
        <v>5.89</v>
      </c>
      <c r="J5" s="17" t="s">
        <v>37</v>
      </c>
      <c r="K5" s="14"/>
      <c r="L5" s="83"/>
      <c r="M5" s="84"/>
      <c r="N5" s="82"/>
      <c r="O5" s="74" t="s">
        <v>13</v>
      </c>
      <c r="P5" s="102">
        <f t="shared" ref="P5:P6" si="0">V5+W5</f>
        <v>19.221</v>
      </c>
      <c r="Q5" s="103">
        <f t="shared" ref="Q5:Q6" si="1">X5+Y5</f>
        <v>32.103000000000002</v>
      </c>
      <c r="R5" s="65">
        <f>IF(計算シート!B5=P3,P5,Q5)</f>
        <v>32.103000000000002</v>
      </c>
      <c r="S5" s="65" t="s">
        <v>9</v>
      </c>
      <c r="U5" s="91" t="s">
        <v>50</v>
      </c>
      <c r="V5" s="92">
        <v>18.445</v>
      </c>
      <c r="W5" s="92">
        <v>0.77600000000000002</v>
      </c>
      <c r="X5" s="92">
        <v>30.242000000000001</v>
      </c>
      <c r="Y5" s="92">
        <v>1.861</v>
      </c>
    </row>
    <row r="6" spans="3:25" ht="15" customHeight="1">
      <c r="D6" s="9"/>
      <c r="E6" s="9"/>
      <c r="F6" s="93" t="s">
        <v>54</v>
      </c>
      <c r="G6" s="115">
        <v>45</v>
      </c>
      <c r="H6" s="94" t="s">
        <v>36</v>
      </c>
      <c r="I6" s="116">
        <v>2.29</v>
      </c>
      <c r="J6" s="95" t="s">
        <v>12</v>
      </c>
      <c r="K6" s="21"/>
      <c r="L6" s="85"/>
      <c r="M6" s="86"/>
      <c r="N6" s="82"/>
      <c r="O6" s="75" t="s">
        <v>7</v>
      </c>
      <c r="P6" s="104">
        <f t="shared" si="0"/>
        <v>37.471000000000004</v>
      </c>
      <c r="Q6" s="105">
        <f t="shared" si="1"/>
        <v>62.713999999999999</v>
      </c>
      <c r="R6" s="66">
        <f>IF(計算シート!B5=P3,P6,Q6)</f>
        <v>62.713999999999999</v>
      </c>
      <c r="S6" s="66" t="s">
        <v>9</v>
      </c>
      <c r="U6" s="91" t="s">
        <v>51</v>
      </c>
      <c r="V6" s="92">
        <v>35.737000000000002</v>
      </c>
      <c r="W6" s="92">
        <v>1.734</v>
      </c>
      <c r="X6" s="92">
        <v>58.594000000000001</v>
      </c>
      <c r="Y6" s="92">
        <v>4.12</v>
      </c>
    </row>
    <row r="7" spans="3:25" ht="15" customHeight="1">
      <c r="D7" s="9"/>
      <c r="E7" s="9"/>
      <c r="F7" s="18" t="s">
        <v>10</v>
      </c>
      <c r="G7" s="117">
        <v>3.6</v>
      </c>
      <c r="H7" s="19" t="s">
        <v>11</v>
      </c>
      <c r="I7" s="118">
        <v>0.53500000000000003</v>
      </c>
      <c r="J7" s="20" t="s">
        <v>75</v>
      </c>
      <c r="K7" s="21"/>
      <c r="L7" s="61"/>
      <c r="M7" s="61"/>
      <c r="O7" s="9"/>
      <c r="P7" s="23"/>
      <c r="Q7" s="22"/>
    </row>
    <row r="8" spans="3:25" ht="15" customHeight="1">
      <c r="C8" s="24" t="s">
        <v>14</v>
      </c>
      <c r="D8" s="25"/>
      <c r="G8" s="3" t="s">
        <v>77</v>
      </c>
    </row>
    <row r="9" spans="3:25" ht="15" customHeight="1">
      <c r="C9" s="24"/>
      <c r="D9" s="25"/>
    </row>
    <row r="10" spans="3:25" ht="15" customHeight="1">
      <c r="C10" s="26"/>
      <c r="D10" s="27"/>
      <c r="E10" s="28" t="s">
        <v>72</v>
      </c>
      <c r="F10" s="26" t="s">
        <v>15</v>
      </c>
      <c r="G10" s="29" t="s">
        <v>16</v>
      </c>
      <c r="H10" s="30" t="s">
        <v>17</v>
      </c>
      <c r="I10" s="30" t="s">
        <v>18</v>
      </c>
      <c r="J10" s="30" t="s">
        <v>19</v>
      </c>
      <c r="K10" s="30" t="s">
        <v>20</v>
      </c>
      <c r="L10" s="30" t="s">
        <v>21</v>
      </c>
      <c r="M10" s="30" t="s">
        <v>22</v>
      </c>
      <c r="N10" s="30" t="s">
        <v>23</v>
      </c>
      <c r="O10" s="30" t="s">
        <v>24</v>
      </c>
      <c r="P10" s="30" t="s">
        <v>25</v>
      </c>
      <c r="Q10" s="30" t="s">
        <v>26</v>
      </c>
      <c r="R10" s="31" t="s">
        <v>27</v>
      </c>
      <c r="S10" s="32" t="s">
        <v>28</v>
      </c>
    </row>
    <row r="11" spans="3:25" ht="15" customHeight="1">
      <c r="C11" s="26" t="s">
        <v>61</v>
      </c>
      <c r="D11" s="33" t="s">
        <v>29</v>
      </c>
      <c r="E11" s="99"/>
      <c r="F11" s="35" t="s">
        <v>30</v>
      </c>
      <c r="G11" s="36">
        <v>30</v>
      </c>
      <c r="H11" s="37">
        <v>31</v>
      </c>
      <c r="I11" s="37">
        <v>30</v>
      </c>
      <c r="J11" s="37">
        <v>31</v>
      </c>
      <c r="K11" s="37">
        <v>31</v>
      </c>
      <c r="L11" s="37">
        <v>30</v>
      </c>
      <c r="M11" s="37">
        <v>31</v>
      </c>
      <c r="N11" s="37">
        <v>30</v>
      </c>
      <c r="O11" s="37">
        <v>31</v>
      </c>
      <c r="P11" s="37">
        <v>31</v>
      </c>
      <c r="Q11" s="37">
        <v>28</v>
      </c>
      <c r="R11" s="38">
        <v>31</v>
      </c>
      <c r="S11" s="39">
        <f>SUM(G11:R11)</f>
        <v>365</v>
      </c>
    </row>
    <row r="12" spans="3:25" ht="15" customHeight="1">
      <c r="C12" s="26" t="s">
        <v>62</v>
      </c>
      <c r="D12" s="40" t="s">
        <v>31</v>
      </c>
      <c r="E12" s="34" t="s">
        <v>73</v>
      </c>
      <c r="F12" s="26" t="s">
        <v>32</v>
      </c>
      <c r="G12" s="110">
        <f>$R$4*G11</f>
        <v>1396.59</v>
      </c>
      <c r="H12" s="111">
        <f>$R$4*H11</f>
        <v>1443.143</v>
      </c>
      <c r="I12" s="111">
        <f>$R$5*I11</f>
        <v>963.09</v>
      </c>
      <c r="J12" s="111">
        <f t="shared" ref="J12:L12" si="2">$R$5*J11</f>
        <v>995.1930000000001</v>
      </c>
      <c r="K12" s="111">
        <f t="shared" si="2"/>
        <v>995.1930000000001</v>
      </c>
      <c r="L12" s="111">
        <f t="shared" si="2"/>
        <v>963.09</v>
      </c>
      <c r="M12" s="111">
        <f>$R$4*M11</f>
        <v>1443.143</v>
      </c>
      <c r="N12" s="111">
        <f>$R$4*N11</f>
        <v>1396.59</v>
      </c>
      <c r="O12" s="111">
        <f>$R$6*O11</f>
        <v>1944.134</v>
      </c>
      <c r="P12" s="111">
        <f t="shared" ref="P12:R12" si="3">$R$6*P11</f>
        <v>1944.134</v>
      </c>
      <c r="Q12" s="111">
        <f t="shared" si="3"/>
        <v>1755.992</v>
      </c>
      <c r="R12" s="112">
        <f t="shared" si="3"/>
        <v>1944.134</v>
      </c>
      <c r="S12" s="41">
        <f>ROUNDDOWN(G12+H12+I12+J12+K12+L12+M12+N12+O12+P12+Q12+R12,0)</f>
        <v>17184</v>
      </c>
    </row>
    <row r="13" spans="3:25" ht="15" customHeight="1">
      <c r="C13" s="76"/>
      <c r="D13" s="77"/>
      <c r="E13" s="78"/>
      <c r="F13" s="76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119"/>
    </row>
    <row r="14" spans="3:25" ht="15" customHeight="1">
      <c r="C14" s="4" t="s">
        <v>39</v>
      </c>
      <c r="D14" s="42"/>
      <c r="E14" s="8"/>
      <c r="F14" s="5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4"/>
    </row>
    <row r="15" spans="3:25" ht="15" customHeight="1">
      <c r="C15" s="24">
        <f>計算シート!B9</f>
        <v>0</v>
      </c>
      <c r="D15" s="42"/>
      <c r="S15" s="120"/>
    </row>
    <row r="16" spans="3:25" ht="15" customHeight="1">
      <c r="C16" s="29"/>
      <c r="D16" s="48"/>
      <c r="E16" s="49" t="s">
        <v>72</v>
      </c>
      <c r="F16" s="50" t="s">
        <v>15</v>
      </c>
      <c r="G16" s="51" t="s">
        <v>16</v>
      </c>
      <c r="H16" s="30" t="s">
        <v>17</v>
      </c>
      <c r="I16" s="30" t="s">
        <v>18</v>
      </c>
      <c r="J16" s="30" t="s">
        <v>19</v>
      </c>
      <c r="K16" s="30" t="s">
        <v>20</v>
      </c>
      <c r="L16" s="30" t="s">
        <v>21</v>
      </c>
      <c r="M16" s="30" t="s">
        <v>22</v>
      </c>
      <c r="N16" s="30" t="s">
        <v>23</v>
      </c>
      <c r="O16" s="30" t="s">
        <v>24</v>
      </c>
      <c r="P16" s="30" t="s">
        <v>25</v>
      </c>
      <c r="Q16" s="30" t="s">
        <v>26</v>
      </c>
      <c r="R16" s="52" t="s">
        <v>27</v>
      </c>
      <c r="S16" s="41" t="s">
        <v>79</v>
      </c>
    </row>
    <row r="17" spans="3:19" ht="15" customHeight="1">
      <c r="C17" s="53" t="s">
        <v>63</v>
      </c>
      <c r="D17" s="54" t="s">
        <v>59</v>
      </c>
      <c r="E17" s="55" t="s">
        <v>67</v>
      </c>
      <c r="F17" s="56" t="b">
        <f>IF(計算シート!$B$9=テーブル!B$3,"kWh",IF(計算シート!$B$9=テーブル!$B$4,"kWh",IF(計算シート!$B$9=テーブル!$B$5,"㎥",IF(計算シート!$B$9=テーブル!$B$6,"㎥",IF(計算シート!$B$9=テーブル!$B$7,"ℓ")))))</f>
        <v>0</v>
      </c>
      <c r="G17" s="107" t="b">
        <f>IF(計算シート!$B$9=テーブル!$B$3,G12/$M$3/$G$7,IF(計算シート!$B$9=テーブル!$B$4,G12/$M$3/$G$7,IF(計算シート!$B$9=テーブル!$B$5,G12/$M$3/$G$5,IF(計算シート!$B$9=テーブル!$B$6,G12/$M$3/$G$6,IF(計算シート!$B$9=テーブル!$B$7,G12/$M$3/$G$4)))))</f>
        <v>0</v>
      </c>
      <c r="H17" s="107" t="b">
        <f>IF(計算シート!$B$9=テーブル!$B$3,H12/$M$3/$G$7,IF(計算シート!$B$9=テーブル!$B$4,H12/$M$3/$G$7,IF(計算シート!$B$9=テーブル!$B$5,H12/$M$3/$G$5,IF(計算シート!$B$9=テーブル!$B$6,H12/$M$3/$G$6,IF(計算シート!$B$9=テーブル!$B$7,H12/$M$3/$G$4)))))</f>
        <v>0</v>
      </c>
      <c r="I17" s="107" t="b">
        <f>IF(計算シート!$B$9=テーブル!$B$3,I12/$M$3/$G$7,IF(計算シート!$B$9=テーブル!$B$4,I12/$M$3/$G$7,IF(計算シート!$B$9=テーブル!$B$5,I12/$M$3/$G$5,IF(計算シート!$B$9=テーブル!$B$6,I12/$M$3/$G$6,IF(計算シート!$B$9=テーブル!$B$7,I12/$M$3/$G$4)))))</f>
        <v>0</v>
      </c>
      <c r="J17" s="107" t="b">
        <f>IF(計算シート!$B$9=テーブル!$B$3,J12/$M$3/$G$7,IF(計算シート!$B$9=テーブル!$B$4,J12/$M$3/$G$7,IF(計算シート!$B$9=テーブル!$B$5,J12/$M$3/$G$5,IF(計算シート!$B$9=テーブル!$B$6,J12/$M$3/$G$6,IF(計算シート!$B$9=テーブル!$B$7,J12/$M$3/$G$4)))))</f>
        <v>0</v>
      </c>
      <c r="K17" s="107" t="b">
        <f>IF(計算シート!$B$9=テーブル!$B$3,K12/$M$3/$G$7,IF(計算シート!$B$9=テーブル!$B$4,K12/$M$3/$G$7,IF(計算シート!$B$9=テーブル!$B$5,K12/$M$3/$G$5,IF(計算シート!$B$9=テーブル!$B$6,K12/$M$3/$G$6,IF(計算シート!$B$9=テーブル!$B$7,K12/$M$3/$G$4)))))</f>
        <v>0</v>
      </c>
      <c r="L17" s="107" t="b">
        <f>IF(計算シート!$B$9=テーブル!$B$3,L12/$M$3/$G$7,IF(計算シート!$B$9=テーブル!$B$4,L12/$M$3/$G$7,IF(計算シート!$B$9=テーブル!$B$5,L12/$M$3/$G$5,IF(計算シート!$B$9=テーブル!$B$6,L12/$M$3/$G$6,IF(計算シート!$B$9=テーブル!$B$7,L12/$M$3/$G$4)))))</f>
        <v>0</v>
      </c>
      <c r="M17" s="107" t="b">
        <f>IF(計算シート!$B$9=テーブル!$B$3,M12/$M$3/$G$7,IF(計算シート!$B$9=テーブル!$B$4,M12/$M$3/$G$7,IF(計算シート!$B$9=テーブル!$B$5,M12/$M$3/$G$5,IF(計算シート!$B$9=テーブル!$B$6,M12/$M$3/$G$6,IF(計算シート!$B$9=テーブル!$B$7,M12/$M$3/$G$4)))))</f>
        <v>0</v>
      </c>
      <c r="N17" s="107" t="b">
        <f>IF(計算シート!$B$9=テーブル!$B$3,N12/$M$3/$G$7,IF(計算シート!$B$9=テーブル!$B$4,N12/$M$3/$G$7,IF(計算シート!$B$9=テーブル!$B$5,N12/$M$3/$G$5,IF(計算シート!$B$9=テーブル!$B$6,N12/$M$3/$G$6,IF(計算シート!$B$9=テーブル!$B$7,N12/$M$3/$G$4)))))</f>
        <v>0</v>
      </c>
      <c r="O17" s="107" t="b">
        <f>IF(計算シート!$B$9=テーブル!$B$3,O12/$M$3/$G$7,IF(計算シート!$B$9=テーブル!$B$4,O12/$M$3/$G$7,IF(計算シート!$B$9=テーブル!$B$5,O12/$M$3/$G$5,IF(計算シート!$B$9=テーブル!$B$6,O12/$M$3/$G$6,IF(計算シート!$B$9=テーブル!$B$7,O12/$M$3/$G$4)))))</f>
        <v>0</v>
      </c>
      <c r="P17" s="107" t="b">
        <f>IF(計算シート!$B$9=テーブル!$B$3,P12/$M$3/$G$7,IF(計算シート!$B$9=テーブル!$B$4,P12/$M$3/$G$7,IF(計算シート!$B$9=テーブル!$B$5,P12/$M$3/$G$5,IF(計算シート!$B$9=テーブル!$B$6,P12/$M$3/$G$6,IF(計算シート!$B$9=テーブル!$B$7,P12/$M$3/$G$4)))))</f>
        <v>0</v>
      </c>
      <c r="Q17" s="107" t="b">
        <f>IF(計算シート!$B$9=テーブル!$B$3,Q12/$M$3/$G$7,IF(計算シート!$B$9=テーブル!$B$4,Q12/$M$3/$G$7,IF(計算シート!$B$9=テーブル!$B$5,Q12/$M$3/$G$5,IF(計算シート!$B$9=テーブル!$B$6,Q12/$M$3/$G$6,IF(計算シート!$B$9=テーブル!$B$7,Q12/$M$3/$G$4)))))</f>
        <v>0</v>
      </c>
      <c r="R17" s="107" t="b">
        <f>IF(計算シート!$B$9=テーブル!$B$3,R12/$M$3/$G$7,IF(計算シート!$B$9=テーブル!$B$4,R12/$M$3/$G$7,IF(計算シート!$B$9=テーブル!$B$5,R12/$M$3/$G$5,IF(計算シート!$B$9=テーブル!$B$6,R12/$M$3/$G$6,IF(計算シート!$B$9=テーブル!$B$7,R12/$M$3/$G$4)))))</f>
        <v>0</v>
      </c>
      <c r="S17" s="41">
        <f t="shared" ref="S17:S25" si="4">ROUNDDOWN(G17+H17+I17+J17+K17+L17+M17+N17+O17+P17+Q17+R17,0)</f>
        <v>0</v>
      </c>
    </row>
    <row r="18" spans="3:19" ht="15" customHeight="1">
      <c r="C18" s="57" t="s">
        <v>64</v>
      </c>
      <c r="D18" s="58" t="s">
        <v>69</v>
      </c>
      <c r="E18" s="59" t="s">
        <v>68</v>
      </c>
      <c r="F18" s="60" t="s">
        <v>35</v>
      </c>
      <c r="G18" s="106" t="b">
        <f>IF(計算シート!$B$9=テーブル!$B$3,G17*$I$7,IF(計算シート!$B$9=テーブル!$B$4,G17*$I$7,IF(計算シート!$B$9=テーブル!$B$5,G17*$I$5,IF(計算シート!$B$9=テーブル!$B$6,G17*$I$6,IF(計算シート!$B$9=テーブル!$B$7,G17*$I$4)))))</f>
        <v>0</v>
      </c>
      <c r="H18" s="106" t="b">
        <f>IF(計算シート!$B$9=テーブル!$B$3,H17*$I$7,IF(計算シート!$B$9=テーブル!$B$4,H17*$I$7,IF(計算シート!$B$9=テーブル!$B$5,H17*$I$5,IF(計算シート!$B$9=テーブル!$B$6,H17*$I$6,IF(計算シート!$B$9=テーブル!$B$7,H17*$I$4)))))</f>
        <v>0</v>
      </c>
      <c r="I18" s="106" t="b">
        <f>IF(計算シート!$B$9=テーブル!$B$3,I17*$I$7,IF(計算シート!$B$9=テーブル!$B$4,I17*$I$7,IF(計算シート!$B$9=テーブル!$B$5,I17*$I$5,IF(計算シート!$B$9=テーブル!$B$6,I17*$I$6,IF(計算シート!$B$9=テーブル!$B$7,I17*$I$4)))))</f>
        <v>0</v>
      </c>
      <c r="J18" s="106" t="b">
        <f>IF(計算シート!$B$9=テーブル!$B$3,J17*$I$7,IF(計算シート!$B$9=テーブル!$B$4,J17*$I$7,IF(計算シート!$B$9=テーブル!$B$5,J17*$I$5,IF(計算シート!$B$9=テーブル!$B$6,J17*$I$6,IF(計算シート!$B$9=テーブル!$B$7,J17*$I$4)))))</f>
        <v>0</v>
      </c>
      <c r="K18" s="106" t="b">
        <f>IF(計算シート!$B$9=テーブル!$B$3,K17*$I$7,IF(計算シート!$B$9=テーブル!$B$4,K17*$I$7,IF(計算シート!$B$9=テーブル!$B$5,K17*$I$5,IF(計算シート!$B$9=テーブル!$B$6,K17*$I$6,IF(計算シート!$B$9=テーブル!$B$7,K17*$I$4)))))</f>
        <v>0</v>
      </c>
      <c r="L18" s="106" t="b">
        <f>IF(計算シート!$B$9=テーブル!$B$3,L17*$I$7,IF(計算シート!$B$9=テーブル!$B$4,L17*$I$7,IF(計算シート!$B$9=テーブル!$B$5,L17*$I$5,IF(計算シート!$B$9=テーブル!$B$6,L17*$I$6,IF(計算シート!$B$9=テーブル!$B$7,L17*$I$4)))))</f>
        <v>0</v>
      </c>
      <c r="M18" s="106" t="b">
        <f>IF(計算シート!$B$9=テーブル!$B$3,M17*$I$7,IF(計算シート!$B$9=テーブル!$B$4,M17*$I$7,IF(計算シート!$B$9=テーブル!$B$5,M17*$I$5,IF(計算シート!$B$9=テーブル!$B$6,M17*$I$6,IF(計算シート!$B$9=テーブル!$B$7,M17*$I$4)))))</f>
        <v>0</v>
      </c>
      <c r="N18" s="106" t="b">
        <f>IF(計算シート!$B$9=テーブル!$B$3,N17*$I$7,IF(計算シート!$B$9=テーブル!$B$4,N17*$I$7,IF(計算シート!$B$9=テーブル!$B$5,N17*$I$5,IF(計算シート!$B$9=テーブル!$B$6,N17*$I$6,IF(計算シート!$B$9=テーブル!$B$7,N17*$I$4)))))</f>
        <v>0</v>
      </c>
      <c r="O18" s="106" t="b">
        <f>IF(計算シート!$B$9=テーブル!$B$3,O17*$I$7,IF(計算シート!$B$9=テーブル!$B$4,O17*$I$7,IF(計算シート!$B$9=テーブル!$B$5,O17*$I$5,IF(計算シート!$B$9=テーブル!$B$6,O17*$I$6,IF(計算シート!$B$9=テーブル!$B$7,O17*$I$4)))))</f>
        <v>0</v>
      </c>
      <c r="P18" s="106" t="b">
        <f>IF(計算シート!$B$9=テーブル!$B$3,P17*$I$7,IF(計算シート!$B$9=テーブル!$B$4,P17*$I$7,IF(計算シート!$B$9=テーブル!$B$5,P17*$I$5,IF(計算シート!$B$9=テーブル!$B$6,P17*$I$6,IF(計算シート!$B$9=テーブル!$B$7,P17*$I$4)))))</f>
        <v>0</v>
      </c>
      <c r="Q18" s="106" t="b">
        <f>IF(計算シート!$B$9=テーブル!$B$3,Q17*$I$7,IF(計算シート!$B$9=テーブル!$B$4,Q17*$I$7,IF(計算シート!$B$9=テーブル!$B$5,Q17*$I$5,IF(計算シート!$B$9=テーブル!$B$6,Q17*$I$6,IF(計算シート!$B$9=テーブル!$B$7,Q17*$I$4)))))</f>
        <v>0</v>
      </c>
      <c r="R18" s="106" t="b">
        <f>IF(計算シート!$B$9=テーブル!$B$3,R17*$I$7,IF(計算シート!$B$9=テーブル!$B$4,R17*$I$7,IF(計算シート!$B$9=テーブル!$B$5,R17*$I$5,IF(計算シート!$B$9=テーブル!$B$6,R17*$I$6,IF(計算シート!$B$9=テーブル!$B$7,R17*$I$4)))))</f>
        <v>0</v>
      </c>
      <c r="S18" s="41">
        <f t="shared" si="4"/>
        <v>0</v>
      </c>
    </row>
    <row r="19" spans="3:19" ht="16.149999999999999" customHeight="1">
      <c r="S19" s="119"/>
    </row>
    <row r="20" spans="3:19" ht="16.149999999999999" customHeight="1">
      <c r="C20" s="4"/>
      <c r="S20" s="44"/>
    </row>
    <row r="21" spans="3:19" ht="16.149999999999999" customHeight="1">
      <c r="C21" s="4" t="s">
        <v>74</v>
      </c>
      <c r="S21" s="44"/>
    </row>
    <row r="22" spans="3:19" ht="16.149999999999999" customHeight="1">
      <c r="C22" s="24">
        <f>計算シート!D9</f>
        <v>0</v>
      </c>
      <c r="D22" s="42"/>
      <c r="S22" s="120"/>
    </row>
    <row r="23" spans="3:19" ht="16.149999999999999" customHeight="1">
      <c r="C23" s="26"/>
      <c r="D23" s="40"/>
      <c r="E23" s="28" t="s">
        <v>72</v>
      </c>
      <c r="F23" s="26" t="s">
        <v>15</v>
      </c>
      <c r="G23" s="29" t="s">
        <v>16</v>
      </c>
      <c r="H23" s="30" t="s">
        <v>17</v>
      </c>
      <c r="I23" s="30" t="s">
        <v>18</v>
      </c>
      <c r="J23" s="30" t="s">
        <v>19</v>
      </c>
      <c r="K23" s="30" t="s">
        <v>20</v>
      </c>
      <c r="L23" s="30" t="s">
        <v>21</v>
      </c>
      <c r="M23" s="30" t="s">
        <v>22</v>
      </c>
      <c r="N23" s="30" t="s">
        <v>23</v>
      </c>
      <c r="O23" s="30" t="s">
        <v>24</v>
      </c>
      <c r="P23" s="30" t="s">
        <v>25</v>
      </c>
      <c r="Q23" s="30" t="s">
        <v>26</v>
      </c>
      <c r="R23" s="31" t="s">
        <v>27</v>
      </c>
      <c r="S23" s="41" t="s">
        <v>79</v>
      </c>
    </row>
    <row r="24" spans="3:19" ht="16.149999999999999" customHeight="1">
      <c r="C24" s="45" t="s">
        <v>65</v>
      </c>
      <c r="D24" s="46" t="s">
        <v>33</v>
      </c>
      <c r="E24" s="47" t="s">
        <v>70</v>
      </c>
      <c r="F24" s="45" t="str">
        <f>IF(計算シート!$D$9=テーブル!$B$7,"L",IF(計算シート!$D$9=テーブル!$B$5,"㎥","kWh"))</f>
        <v>kWh</v>
      </c>
      <c r="G24" s="108" t="e">
        <f>G12/$M$4/$G$7</f>
        <v>#REF!</v>
      </c>
      <c r="H24" s="108" t="e">
        <f t="shared" ref="H24:R24" si="5">H12/$M$4/$G$7</f>
        <v>#REF!</v>
      </c>
      <c r="I24" s="108" t="e">
        <f t="shared" si="5"/>
        <v>#REF!</v>
      </c>
      <c r="J24" s="108" t="e">
        <f t="shared" si="5"/>
        <v>#REF!</v>
      </c>
      <c r="K24" s="108" t="e">
        <f t="shared" si="5"/>
        <v>#REF!</v>
      </c>
      <c r="L24" s="108" t="e">
        <f t="shared" si="5"/>
        <v>#REF!</v>
      </c>
      <c r="M24" s="108" t="e">
        <f t="shared" si="5"/>
        <v>#REF!</v>
      </c>
      <c r="N24" s="108" t="e">
        <f t="shared" si="5"/>
        <v>#REF!</v>
      </c>
      <c r="O24" s="108" t="e">
        <f t="shared" si="5"/>
        <v>#REF!</v>
      </c>
      <c r="P24" s="108" t="e">
        <f t="shared" si="5"/>
        <v>#REF!</v>
      </c>
      <c r="Q24" s="108" t="e">
        <f t="shared" si="5"/>
        <v>#REF!</v>
      </c>
      <c r="R24" s="108" t="e">
        <f t="shared" si="5"/>
        <v>#REF!</v>
      </c>
      <c r="S24" s="41" t="e">
        <f t="shared" si="4"/>
        <v>#REF!</v>
      </c>
    </row>
    <row r="25" spans="3:19" ht="16.149999999999999" customHeight="1">
      <c r="C25" s="96" t="s">
        <v>66</v>
      </c>
      <c r="D25" s="97" t="s">
        <v>34</v>
      </c>
      <c r="E25" s="98" t="s">
        <v>71</v>
      </c>
      <c r="F25" s="96" t="s">
        <v>35</v>
      </c>
      <c r="G25" s="109" t="e">
        <f>G24*$I$7</f>
        <v>#REF!</v>
      </c>
      <c r="H25" s="109" t="e">
        <f t="shared" ref="H25:R25" si="6">H24*$I$7</f>
        <v>#REF!</v>
      </c>
      <c r="I25" s="109" t="e">
        <f t="shared" si="6"/>
        <v>#REF!</v>
      </c>
      <c r="J25" s="109" t="e">
        <f t="shared" si="6"/>
        <v>#REF!</v>
      </c>
      <c r="K25" s="109" t="e">
        <f t="shared" si="6"/>
        <v>#REF!</v>
      </c>
      <c r="L25" s="109" t="e">
        <f t="shared" si="6"/>
        <v>#REF!</v>
      </c>
      <c r="M25" s="109" t="e">
        <f t="shared" si="6"/>
        <v>#REF!</v>
      </c>
      <c r="N25" s="109" t="e">
        <f t="shared" si="6"/>
        <v>#REF!</v>
      </c>
      <c r="O25" s="109" t="e">
        <f t="shared" si="6"/>
        <v>#REF!</v>
      </c>
      <c r="P25" s="109" t="e">
        <f t="shared" si="6"/>
        <v>#REF!</v>
      </c>
      <c r="Q25" s="109" t="e">
        <f t="shared" si="6"/>
        <v>#REF!</v>
      </c>
      <c r="R25" s="109" t="e">
        <f t="shared" si="6"/>
        <v>#REF!</v>
      </c>
      <c r="S25" s="41" t="e">
        <f t="shared" si="4"/>
        <v>#REF!</v>
      </c>
    </row>
  </sheetData>
  <autoFilter ref="A1:A46" xr:uid="{00000000-0009-0000-0000-000001000000}"/>
  <mergeCells count="5">
    <mergeCell ref="L2:M2"/>
    <mergeCell ref="G3:H3"/>
    <mergeCell ref="I3:J3"/>
    <mergeCell ref="V2:W2"/>
    <mergeCell ref="X2:Y2"/>
  </mergeCells>
  <phoneticPr fontId="1"/>
  <printOptions horizontalCentered="1"/>
  <pageMargins left="0.19685039370078741" right="0.19685039370078741" top="0.55118110236220474" bottom="0.19685039370078741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7"/>
  <sheetViews>
    <sheetView workbookViewId="0">
      <selection activeCell="A9" sqref="A9"/>
    </sheetView>
  </sheetViews>
  <sheetFormatPr defaultColWidth="14.875" defaultRowHeight="15.75"/>
  <cols>
    <col min="1" max="1" width="14.875" style="1"/>
    <col min="3" max="16384" width="14.875" style="1"/>
  </cols>
  <sheetData>
    <row r="2" spans="1:2">
      <c r="A2" s="1" t="s">
        <v>81</v>
      </c>
      <c r="B2" s="1" t="s">
        <v>44</v>
      </c>
    </row>
    <row r="3" spans="1:2">
      <c r="A3" s="1" t="s">
        <v>85</v>
      </c>
      <c r="B3" s="1" t="s">
        <v>46</v>
      </c>
    </row>
    <row r="4" spans="1:2">
      <c r="A4" s="1" t="s">
        <v>86</v>
      </c>
      <c r="B4" s="1" t="s">
        <v>47</v>
      </c>
    </row>
    <row r="5" spans="1:2">
      <c r="B5" s="1" t="s">
        <v>56</v>
      </c>
    </row>
    <row r="6" spans="1:2">
      <c r="B6" s="1" t="s">
        <v>57</v>
      </c>
    </row>
    <row r="7" spans="1:2">
      <c r="B7" s="1" t="s">
        <v>55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計算シート</vt:lpstr>
      <vt:lpstr>詳細試算</vt:lpstr>
      <vt:lpstr>テーブル</vt:lpstr>
      <vt:lpstr>詳細試算!Print_Area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菊地　正直</cp:lastModifiedBy>
  <cp:lastPrinted>2026-04-24T04:42:35Z</cp:lastPrinted>
  <dcterms:modified xsi:type="dcterms:W3CDTF">2026-04-24T05:13:15Z</dcterms:modified>
</cp:coreProperties>
</file>