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環境衛生部環境保全課\①事務島\②環境計画担当\⑭とまエコノート（環境家計簿）\HP用(R3.4改訂版)\"/>
    </mc:Choice>
  </mc:AlternateContent>
  <bookViews>
    <workbookView xWindow="0" yWindow="0" windowWidth="15360" windowHeight="8355" activeTab="1"/>
  </bookViews>
  <sheets>
    <sheet name="とまエコノートについて(P1-3,10)" sheetId="9" r:id="rId1"/>
    <sheet name="入力表【今年度】(P4)" sheetId="1" r:id="rId2"/>
    <sheet name="入力表【前年度】(P5)" sheetId="11" r:id="rId3"/>
    <sheet name="エコ診断結果(P6-7)" sheetId="14" r:id="rId4"/>
    <sheet name="省エネ行動と効果(P8-9)" sheetId="13" r:id="rId5"/>
    <sheet name="グラフ出力用 (2年分)" sheetId="12" r:id="rId6"/>
  </sheets>
  <definedNames>
    <definedName name="LPガス_CO2排出量" localSheetId="5">'グラフ出力用 (2年分)'!$B$7:$M$7</definedName>
    <definedName name="LPガス_CO2排出量">#REF!</definedName>
    <definedName name="LPガス_金額" localSheetId="5">'グラフ出力用 (2年分)'!$B$6:$M$6</definedName>
    <definedName name="LPガス_金額">#REF!</definedName>
    <definedName name="LPガス_使用量" localSheetId="5">'グラフ出力用 (2年分)'!$B$5:$M$5</definedName>
    <definedName name="LPガス_使用量">#REF!</definedName>
    <definedName name="_xlnm.Print_Area" localSheetId="3">'エコ診断結果(P6-7)'!$A$1:$X$94</definedName>
    <definedName name="ガソリン_CO2排出量" localSheetId="5">'グラフ出力用 (2年分)'!$B$22:$M$22</definedName>
    <definedName name="ガソリン_CO2排出量">#REF!</definedName>
    <definedName name="ガソリン_金額" localSheetId="5">'グラフ出力用 (2年分)'!$B$21:$M$21</definedName>
    <definedName name="ガソリン_金額">#REF!</definedName>
    <definedName name="ガソリン_使用量" localSheetId="5">'グラフ出力用 (2年分)'!$B$20:$M$20</definedName>
    <definedName name="ガソリン_使用量">#REF!</definedName>
    <definedName name="軽油_CO2排出量" localSheetId="5">'グラフ出力用 (2年分)'!$B$19:$M$19</definedName>
    <definedName name="軽油_CO2排出量">#REF!</definedName>
    <definedName name="軽油_金額" localSheetId="5">'グラフ出力用 (2年分)'!$B$18:$M$18</definedName>
    <definedName name="軽油_金額">#REF!</definedName>
    <definedName name="軽油_使用量" localSheetId="5">'グラフ出力用 (2年分)'!$B$17:$M$17</definedName>
    <definedName name="軽油_使用量">#REF!</definedName>
    <definedName name="個別1">INDIRECT(#REF!)</definedName>
    <definedName name="個別2">INDIRECT(#REF!)</definedName>
    <definedName name="個別3">INDIRECT(#REF!)</definedName>
    <definedName name="個別4">INDIRECT(#REF!)</definedName>
    <definedName name="水道_CO2排出量" localSheetId="5">'グラフ出力用 (2年分)'!$B$13:$M$13</definedName>
    <definedName name="水道_CO2排出量">#REF!</definedName>
    <definedName name="水道_金額" localSheetId="5">'グラフ出力用 (2年分)'!$B$12:$M$12</definedName>
    <definedName name="水道_金額">#REF!</definedName>
    <definedName name="水道_使用量" localSheetId="5">'グラフ出力用 (2年分)'!$B$11:$M$11</definedName>
    <definedName name="水道_使用量">#REF!</definedName>
    <definedName name="電気_CO2排出量" localSheetId="5">'グラフ出力用 (2年分)'!$B$4:$M$4</definedName>
    <definedName name="電気_CO2排出量">#REF!</definedName>
    <definedName name="電気_金額" localSheetId="5">'グラフ出力用 (2年分)'!$B$3:$M$3</definedName>
    <definedName name="電気_金額">#REF!</definedName>
    <definedName name="電気_使用量" localSheetId="5">'グラフ出力用 (2年分)'!$B$2:$M$2</definedName>
    <definedName name="電気_使用量">#REF!</definedName>
    <definedName name="都市ガス_CO2排出量" localSheetId="5">'グラフ出力用 (2年分)'!$B$10:$M$10</definedName>
    <definedName name="都市ガス_CO2排出量">#REF!</definedName>
    <definedName name="都市ガス_金額" localSheetId="5">'グラフ出力用 (2年分)'!$B$9:$M$9</definedName>
    <definedName name="都市ガス_金額">#REF!</definedName>
    <definedName name="都市ガス_使用量" localSheetId="5">'グラフ出力用 (2年分)'!$B$8:$M$8</definedName>
    <definedName name="都市ガス_使用量">#REF!</definedName>
    <definedName name="灯油_CO2排出量" localSheetId="5">'グラフ出力用 (2年分)'!$B$16:$M$16</definedName>
    <definedName name="灯油_CO2排出量">#REF!</definedName>
    <definedName name="灯油_金額" localSheetId="5">'グラフ出力用 (2年分)'!$B$15:$M$15</definedName>
    <definedName name="灯油_金額">#REF!</definedName>
    <definedName name="灯油_使用量" localSheetId="5">'グラフ出力用 (2年分)'!$B$14:$M$14</definedName>
    <definedName name="灯油_使用量">#REF!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7" i="14" l="1"/>
  <c r="P60" i="14" l="1"/>
  <c r="B25" i="12" l="1"/>
  <c r="C25" i="12"/>
  <c r="D25" i="12"/>
  <c r="E25" i="12"/>
  <c r="F25" i="12"/>
  <c r="G25" i="12"/>
  <c r="H25" i="12"/>
  <c r="I25" i="12"/>
  <c r="J25" i="12"/>
  <c r="K25" i="12"/>
  <c r="L25" i="12"/>
  <c r="M25" i="12"/>
  <c r="B26" i="12"/>
  <c r="C26" i="12"/>
  <c r="D26" i="12"/>
  <c r="E26" i="12"/>
  <c r="F26" i="12"/>
  <c r="G26" i="12"/>
  <c r="H26" i="12"/>
  <c r="I26" i="12"/>
  <c r="J26" i="12"/>
  <c r="K26" i="12"/>
  <c r="L26" i="12"/>
  <c r="M26" i="12"/>
  <c r="B28" i="12"/>
  <c r="C28" i="12"/>
  <c r="D28" i="12"/>
  <c r="E28" i="12"/>
  <c r="F28" i="12"/>
  <c r="G28" i="12"/>
  <c r="H28" i="12"/>
  <c r="I28" i="12"/>
  <c r="J28" i="12"/>
  <c r="K28" i="12"/>
  <c r="L28" i="12"/>
  <c r="M28" i="12"/>
  <c r="B29" i="12"/>
  <c r="C29" i="12"/>
  <c r="D29" i="12"/>
  <c r="E29" i="12"/>
  <c r="F29" i="12"/>
  <c r="G29" i="12"/>
  <c r="H29" i="12"/>
  <c r="I29" i="12"/>
  <c r="J29" i="12"/>
  <c r="K29" i="12"/>
  <c r="L29" i="12"/>
  <c r="M29" i="12"/>
  <c r="B30" i="12"/>
  <c r="C30" i="12"/>
  <c r="D30" i="12"/>
  <c r="E30" i="12"/>
  <c r="F30" i="12"/>
  <c r="G30" i="12"/>
  <c r="H30" i="12"/>
  <c r="I30" i="12"/>
  <c r="J30" i="12"/>
  <c r="K30" i="12"/>
  <c r="L30" i="12"/>
  <c r="M30" i="12"/>
  <c r="B31" i="12"/>
  <c r="C31" i="12"/>
  <c r="D31" i="12"/>
  <c r="E31" i="12"/>
  <c r="F31" i="12"/>
  <c r="G31" i="12"/>
  <c r="H31" i="12"/>
  <c r="I31" i="12"/>
  <c r="J31" i="12"/>
  <c r="K31" i="12"/>
  <c r="L31" i="12"/>
  <c r="M31" i="12"/>
  <c r="B32" i="12"/>
  <c r="C32" i="12"/>
  <c r="D32" i="12"/>
  <c r="E32" i="12"/>
  <c r="F32" i="12"/>
  <c r="G32" i="12"/>
  <c r="H32" i="12"/>
  <c r="I32" i="12"/>
  <c r="J32" i="12"/>
  <c r="K32" i="12"/>
  <c r="L32" i="12"/>
  <c r="M32" i="12"/>
  <c r="C33" i="12"/>
  <c r="D33" i="12"/>
  <c r="E33" i="12"/>
  <c r="F33" i="12"/>
  <c r="G33" i="12"/>
  <c r="H33" i="12"/>
  <c r="I33" i="12"/>
  <c r="J33" i="12"/>
  <c r="K33" i="12"/>
  <c r="L33" i="12"/>
  <c r="M33" i="12"/>
  <c r="B34" i="12"/>
  <c r="C34" i="12"/>
  <c r="D34" i="12"/>
  <c r="E34" i="12"/>
  <c r="F34" i="12"/>
  <c r="G34" i="12"/>
  <c r="H34" i="12"/>
  <c r="I34" i="12"/>
  <c r="J34" i="12"/>
  <c r="K34" i="12"/>
  <c r="L34" i="12"/>
  <c r="M34" i="12"/>
  <c r="B35" i="12"/>
  <c r="C35" i="12"/>
  <c r="D35" i="12"/>
  <c r="E35" i="12"/>
  <c r="F35" i="12"/>
  <c r="G35" i="12"/>
  <c r="H35" i="12"/>
  <c r="I35" i="12"/>
  <c r="J35" i="12"/>
  <c r="K35" i="12"/>
  <c r="L35" i="12"/>
  <c r="M35" i="12"/>
  <c r="B36" i="12"/>
  <c r="C36" i="12"/>
  <c r="D36" i="12"/>
  <c r="E36" i="12"/>
  <c r="F36" i="12"/>
  <c r="G36" i="12"/>
  <c r="H36" i="12"/>
  <c r="I36" i="12"/>
  <c r="J36" i="12"/>
  <c r="K36" i="12"/>
  <c r="L36" i="12"/>
  <c r="M36" i="12"/>
  <c r="B37" i="12"/>
  <c r="C37" i="12"/>
  <c r="D37" i="12"/>
  <c r="E37" i="12"/>
  <c r="F37" i="12"/>
  <c r="G37" i="12"/>
  <c r="H37" i="12"/>
  <c r="I37" i="12"/>
  <c r="J37" i="12"/>
  <c r="K37" i="12"/>
  <c r="L37" i="12"/>
  <c r="M37" i="12"/>
  <c r="B38" i="12"/>
  <c r="C38" i="12"/>
  <c r="D38" i="12"/>
  <c r="E38" i="12"/>
  <c r="F38" i="12"/>
  <c r="G38" i="12"/>
  <c r="H38" i="12"/>
  <c r="I38" i="12"/>
  <c r="J38" i="12"/>
  <c r="K38" i="12"/>
  <c r="L38" i="12"/>
  <c r="M38" i="12"/>
  <c r="B39" i="12"/>
  <c r="C39" i="12"/>
  <c r="D39" i="12"/>
  <c r="E39" i="12"/>
  <c r="F39" i="12"/>
  <c r="G39" i="12"/>
  <c r="H39" i="12"/>
  <c r="I39" i="12"/>
  <c r="J39" i="12"/>
  <c r="K39" i="12"/>
  <c r="L39" i="12"/>
  <c r="M39" i="12"/>
  <c r="B40" i="12"/>
  <c r="C40" i="12"/>
  <c r="D40" i="12"/>
  <c r="E40" i="12"/>
  <c r="F40" i="12"/>
  <c r="G40" i="12"/>
  <c r="H40" i="12"/>
  <c r="I40" i="12"/>
  <c r="J40" i="12"/>
  <c r="K40" i="12"/>
  <c r="L40" i="12"/>
  <c r="M40" i="12"/>
  <c r="B41" i="12"/>
  <c r="C41" i="12"/>
  <c r="D41" i="12"/>
  <c r="E41" i="12"/>
  <c r="F41" i="12"/>
  <c r="G41" i="12"/>
  <c r="H41" i="12"/>
  <c r="I41" i="12"/>
  <c r="J41" i="12"/>
  <c r="K41" i="12"/>
  <c r="L41" i="12"/>
  <c r="M41" i="12"/>
  <c r="B42" i="12"/>
  <c r="C42" i="12"/>
  <c r="D42" i="12"/>
  <c r="E42" i="12"/>
  <c r="F42" i="12"/>
  <c r="G42" i="12"/>
  <c r="H42" i="12"/>
  <c r="I42" i="12"/>
  <c r="J42" i="12"/>
  <c r="K42" i="12"/>
  <c r="L42" i="12"/>
  <c r="M42" i="12"/>
  <c r="B43" i="12"/>
  <c r="C43" i="12"/>
  <c r="D43" i="12"/>
  <c r="E43" i="12"/>
  <c r="F43" i="12"/>
  <c r="G43" i="12"/>
  <c r="H43" i="12"/>
  <c r="I43" i="12"/>
  <c r="J43" i="12"/>
  <c r="K43" i="12"/>
  <c r="L43" i="12"/>
  <c r="M43" i="12"/>
  <c r="B44" i="12"/>
  <c r="C44" i="12"/>
  <c r="D44" i="12"/>
  <c r="E44" i="12"/>
  <c r="F44" i="12"/>
  <c r="G44" i="12"/>
  <c r="H44" i="12"/>
  <c r="I44" i="12"/>
  <c r="J44" i="12"/>
  <c r="K44" i="12"/>
  <c r="L44" i="12"/>
  <c r="M44" i="12"/>
  <c r="B45" i="12"/>
  <c r="C45" i="12"/>
  <c r="D45" i="12"/>
  <c r="E45" i="12"/>
  <c r="F45" i="12"/>
  <c r="G45" i="12"/>
  <c r="H45" i="12"/>
  <c r="I45" i="12"/>
  <c r="J45" i="12"/>
  <c r="K45" i="12"/>
  <c r="L45" i="12"/>
  <c r="M45" i="12"/>
  <c r="H1" i="14"/>
  <c r="H2" i="11" l="1"/>
  <c r="E1" i="11"/>
  <c r="H2" i="1"/>
  <c r="E1" i="1"/>
  <c r="P16" i="1" l="1"/>
  <c r="P18" i="1"/>
  <c r="P19" i="1"/>
  <c r="P20" i="1"/>
  <c r="P21" i="1"/>
  <c r="P22" i="1"/>
  <c r="P23" i="1"/>
  <c r="P24" i="1"/>
  <c r="P25" i="1"/>
  <c r="P26" i="1"/>
  <c r="B1" i="12" l="1"/>
  <c r="B2" i="12"/>
  <c r="M22" i="12"/>
  <c r="L22" i="12"/>
  <c r="K22" i="12"/>
  <c r="J22" i="12"/>
  <c r="I22" i="12"/>
  <c r="H22" i="12"/>
  <c r="G22" i="12"/>
  <c r="F22" i="12"/>
  <c r="E22" i="12"/>
  <c r="D22" i="12"/>
  <c r="C22" i="12"/>
  <c r="B22" i="12"/>
  <c r="M21" i="12"/>
  <c r="L21" i="12"/>
  <c r="K21" i="12"/>
  <c r="J21" i="12"/>
  <c r="I21" i="12"/>
  <c r="H21" i="12"/>
  <c r="G21" i="12"/>
  <c r="F21" i="12"/>
  <c r="E21" i="12"/>
  <c r="D21" i="12"/>
  <c r="C21" i="12"/>
  <c r="B21" i="12"/>
  <c r="M20" i="12"/>
  <c r="L20" i="12"/>
  <c r="K20" i="12"/>
  <c r="J20" i="12"/>
  <c r="I20" i="12"/>
  <c r="H20" i="12"/>
  <c r="G20" i="12"/>
  <c r="F20" i="12"/>
  <c r="E20" i="12"/>
  <c r="D20" i="12"/>
  <c r="C20" i="12"/>
  <c r="B20" i="12"/>
  <c r="M19" i="12"/>
  <c r="L19" i="12"/>
  <c r="K19" i="12"/>
  <c r="J19" i="12"/>
  <c r="I19" i="12"/>
  <c r="H19" i="12"/>
  <c r="G19" i="12"/>
  <c r="F19" i="12"/>
  <c r="E19" i="12"/>
  <c r="D19" i="12"/>
  <c r="C19" i="12"/>
  <c r="B19" i="12"/>
  <c r="M18" i="12"/>
  <c r="L18" i="12"/>
  <c r="K18" i="12"/>
  <c r="J18" i="12"/>
  <c r="I18" i="12"/>
  <c r="H18" i="12"/>
  <c r="G18" i="12"/>
  <c r="F18" i="12"/>
  <c r="E18" i="12"/>
  <c r="D18" i="12"/>
  <c r="C18" i="12"/>
  <c r="B18" i="12"/>
  <c r="M17" i="12"/>
  <c r="L17" i="12"/>
  <c r="K17" i="12"/>
  <c r="J17" i="12"/>
  <c r="I17" i="12"/>
  <c r="H17" i="12"/>
  <c r="G17" i="12"/>
  <c r="F17" i="12"/>
  <c r="E17" i="12"/>
  <c r="D17" i="12"/>
  <c r="C17" i="12"/>
  <c r="B17" i="12"/>
  <c r="M16" i="12"/>
  <c r="L16" i="12"/>
  <c r="K16" i="12"/>
  <c r="J16" i="12"/>
  <c r="I16" i="12"/>
  <c r="H16" i="12"/>
  <c r="G16" i="12"/>
  <c r="F16" i="12"/>
  <c r="E16" i="12"/>
  <c r="D16" i="12"/>
  <c r="C16" i="12"/>
  <c r="B16" i="12"/>
  <c r="M15" i="12"/>
  <c r="L15" i="12"/>
  <c r="K15" i="12"/>
  <c r="J15" i="12"/>
  <c r="I15" i="12"/>
  <c r="H15" i="12"/>
  <c r="G15" i="12"/>
  <c r="F15" i="12"/>
  <c r="E15" i="12"/>
  <c r="D15" i="12"/>
  <c r="C15" i="12"/>
  <c r="B15" i="12"/>
  <c r="M14" i="12"/>
  <c r="L14" i="12"/>
  <c r="K14" i="12"/>
  <c r="J14" i="12"/>
  <c r="I14" i="12"/>
  <c r="H14" i="12"/>
  <c r="G14" i="12"/>
  <c r="F14" i="12"/>
  <c r="E14" i="12"/>
  <c r="D14" i="12"/>
  <c r="C14" i="12"/>
  <c r="B14" i="12"/>
  <c r="M13" i="12"/>
  <c r="L13" i="12"/>
  <c r="K13" i="12"/>
  <c r="J13" i="12"/>
  <c r="I13" i="12"/>
  <c r="H13" i="12"/>
  <c r="G13" i="12"/>
  <c r="M12" i="12"/>
  <c r="L12" i="12"/>
  <c r="K12" i="12"/>
  <c r="J12" i="12"/>
  <c r="I12" i="12"/>
  <c r="H12" i="12"/>
  <c r="G12" i="12"/>
  <c r="F12" i="12"/>
  <c r="E12" i="12"/>
  <c r="D12" i="12"/>
  <c r="C12" i="12"/>
  <c r="B12" i="12"/>
  <c r="M11" i="12"/>
  <c r="L11" i="12"/>
  <c r="K11" i="12"/>
  <c r="J11" i="12"/>
  <c r="I11" i="12"/>
  <c r="H11" i="12"/>
  <c r="G11" i="12"/>
  <c r="F11" i="12"/>
  <c r="E11" i="12"/>
  <c r="D11" i="12"/>
  <c r="C11" i="12"/>
  <c r="B11" i="12"/>
  <c r="M10" i="12"/>
  <c r="L10" i="12"/>
  <c r="K10" i="12"/>
  <c r="J10" i="12"/>
  <c r="I10" i="12"/>
  <c r="H10" i="12"/>
  <c r="G10" i="12"/>
  <c r="F10" i="12"/>
  <c r="E10" i="12"/>
  <c r="D10" i="12"/>
  <c r="C10" i="12"/>
  <c r="B10" i="12"/>
  <c r="M9" i="12"/>
  <c r="L9" i="12"/>
  <c r="K9" i="12"/>
  <c r="J9" i="12"/>
  <c r="I9" i="12"/>
  <c r="H9" i="12"/>
  <c r="G9" i="12"/>
  <c r="F9" i="12"/>
  <c r="E9" i="12"/>
  <c r="D9" i="12"/>
  <c r="C9" i="12"/>
  <c r="B9" i="12"/>
  <c r="M8" i="12"/>
  <c r="L8" i="12"/>
  <c r="K8" i="12"/>
  <c r="J8" i="12"/>
  <c r="I8" i="12"/>
  <c r="H8" i="12"/>
  <c r="G8" i="12"/>
  <c r="F8" i="12"/>
  <c r="E8" i="12"/>
  <c r="D8" i="12"/>
  <c r="C8" i="12"/>
  <c r="B8" i="12"/>
  <c r="M7" i="12"/>
  <c r="L7" i="12"/>
  <c r="K7" i="12"/>
  <c r="J7" i="12"/>
  <c r="I7" i="12"/>
  <c r="H7" i="12"/>
  <c r="G7" i="12"/>
  <c r="M6" i="12"/>
  <c r="L6" i="12"/>
  <c r="K6" i="12"/>
  <c r="J6" i="12"/>
  <c r="I6" i="12"/>
  <c r="H6" i="12"/>
  <c r="G6" i="12"/>
  <c r="F6" i="12"/>
  <c r="E6" i="12"/>
  <c r="D6" i="12"/>
  <c r="C6" i="12"/>
  <c r="B6" i="12"/>
  <c r="M5" i="12"/>
  <c r="L5" i="12"/>
  <c r="K5" i="12"/>
  <c r="J5" i="12"/>
  <c r="I5" i="12"/>
  <c r="H5" i="12"/>
  <c r="G5" i="12"/>
  <c r="F5" i="12"/>
  <c r="E5" i="12"/>
  <c r="D5" i="12"/>
  <c r="C5" i="12"/>
  <c r="B5" i="12"/>
  <c r="M3" i="12"/>
  <c r="L3" i="12"/>
  <c r="K3" i="12"/>
  <c r="J3" i="12"/>
  <c r="I3" i="12"/>
  <c r="H3" i="12"/>
  <c r="G3" i="12"/>
  <c r="F3" i="12"/>
  <c r="E3" i="12"/>
  <c r="D3" i="12"/>
  <c r="C3" i="12"/>
  <c r="B3" i="12"/>
  <c r="M2" i="12"/>
  <c r="L2" i="12"/>
  <c r="K2" i="12"/>
  <c r="J2" i="12"/>
  <c r="I2" i="12"/>
  <c r="H2" i="12"/>
  <c r="G2" i="12"/>
  <c r="F2" i="12"/>
  <c r="E2" i="12"/>
  <c r="D2" i="12"/>
  <c r="C2" i="12"/>
  <c r="C5" i="11"/>
  <c r="M57" i="14" s="1"/>
  <c r="N27" i="11"/>
  <c r="M27" i="11"/>
  <c r="L27" i="11"/>
  <c r="K27" i="11"/>
  <c r="J27" i="11"/>
  <c r="I27" i="11"/>
  <c r="H27" i="11"/>
  <c r="G27" i="11"/>
  <c r="F27" i="11"/>
  <c r="E27" i="11"/>
  <c r="D27" i="11"/>
  <c r="C27" i="11"/>
  <c r="N26" i="11"/>
  <c r="M26" i="11"/>
  <c r="L26" i="11"/>
  <c r="K26" i="11"/>
  <c r="J26" i="11"/>
  <c r="I26" i="11"/>
  <c r="H26" i="11"/>
  <c r="G26" i="11"/>
  <c r="F26" i="11"/>
  <c r="E26" i="11"/>
  <c r="D26" i="11"/>
  <c r="O26" i="11" s="1"/>
  <c r="C26" i="11"/>
  <c r="O25" i="11"/>
  <c r="O24" i="11"/>
  <c r="N23" i="11"/>
  <c r="M23" i="11"/>
  <c r="L23" i="11"/>
  <c r="K23" i="11"/>
  <c r="J23" i="11"/>
  <c r="I23" i="11"/>
  <c r="H23" i="11"/>
  <c r="G23" i="11"/>
  <c r="F23" i="11"/>
  <c r="E23" i="11"/>
  <c r="D23" i="11"/>
  <c r="C23" i="11"/>
  <c r="O23" i="11" s="1"/>
  <c r="O22" i="11"/>
  <c r="O21" i="11"/>
  <c r="N20" i="11"/>
  <c r="M20" i="11"/>
  <c r="L20" i="11"/>
  <c r="K20" i="11"/>
  <c r="J20" i="11"/>
  <c r="J28" i="11" s="1"/>
  <c r="I20" i="11"/>
  <c r="H20" i="11"/>
  <c r="G20" i="11"/>
  <c r="F20" i="11"/>
  <c r="E20" i="11"/>
  <c r="D20" i="11"/>
  <c r="D28" i="11" s="1"/>
  <c r="C20" i="11"/>
  <c r="O20" i="11" s="1"/>
  <c r="O19" i="11"/>
  <c r="O18" i="11"/>
  <c r="N17" i="11"/>
  <c r="M17" i="11"/>
  <c r="L17" i="11"/>
  <c r="K17" i="11"/>
  <c r="J17" i="11"/>
  <c r="I17" i="11"/>
  <c r="H17" i="11"/>
  <c r="G17" i="11"/>
  <c r="F17" i="11"/>
  <c r="E17" i="11"/>
  <c r="D17" i="11"/>
  <c r="C17" i="11"/>
  <c r="O17" i="11" s="1"/>
  <c r="O16" i="11"/>
  <c r="O15" i="11"/>
  <c r="N14" i="11"/>
  <c r="M14" i="11"/>
  <c r="M28" i="11" s="1"/>
  <c r="L14" i="11"/>
  <c r="K14" i="11"/>
  <c r="J14" i="11"/>
  <c r="I14" i="11"/>
  <c r="H14" i="11"/>
  <c r="G14" i="11"/>
  <c r="F14" i="11"/>
  <c r="E14" i="11"/>
  <c r="E28" i="11" s="1"/>
  <c r="D14" i="11"/>
  <c r="C14" i="11"/>
  <c r="O13" i="11"/>
  <c r="P13" i="1" s="1"/>
  <c r="O12" i="11"/>
  <c r="P12" i="1" s="1"/>
  <c r="N11" i="11"/>
  <c r="M11" i="11"/>
  <c r="L11" i="11"/>
  <c r="K11" i="11"/>
  <c r="J11" i="11"/>
  <c r="I11" i="11"/>
  <c r="H11" i="11"/>
  <c r="G11" i="11"/>
  <c r="O11" i="11" s="1"/>
  <c r="F11" i="11"/>
  <c r="E11" i="11"/>
  <c r="D11" i="11"/>
  <c r="C11" i="11"/>
  <c r="O10" i="11"/>
  <c r="O9" i="11"/>
  <c r="N8" i="11"/>
  <c r="M8" i="11"/>
  <c r="L27" i="12" s="1"/>
  <c r="L8" i="11"/>
  <c r="K27" i="12" s="1"/>
  <c r="K8" i="11"/>
  <c r="J8" i="11"/>
  <c r="I27" i="12" s="1"/>
  <c r="I8" i="11"/>
  <c r="H8" i="11"/>
  <c r="G8" i="11"/>
  <c r="F8" i="11"/>
  <c r="E8" i="11"/>
  <c r="D27" i="12" s="1"/>
  <c r="D8" i="11"/>
  <c r="C27" i="12" s="1"/>
  <c r="C8" i="11"/>
  <c r="B27" i="12" s="1"/>
  <c r="O7" i="11"/>
  <c r="O6" i="11"/>
  <c r="G28" i="11" l="1"/>
  <c r="F27" i="12"/>
  <c r="H28" i="11"/>
  <c r="G27" i="12"/>
  <c r="K28" i="11"/>
  <c r="P58" i="14" s="1"/>
  <c r="J27" i="12"/>
  <c r="L28" i="11"/>
  <c r="I28" i="11"/>
  <c r="H27" i="12"/>
  <c r="F28" i="11"/>
  <c r="E27" i="12"/>
  <c r="N28" i="11"/>
  <c r="M27" i="12"/>
  <c r="O14" i="11"/>
  <c r="P14" i="1" s="1"/>
  <c r="B33" i="12"/>
  <c r="B24" i="12"/>
  <c r="C28" i="11"/>
  <c r="O27" i="11"/>
  <c r="O8" i="11"/>
  <c r="O28" i="11" l="1"/>
  <c r="P57" i="14"/>
  <c r="P61" i="14"/>
  <c r="U61" i="14" s="1"/>
  <c r="P59" i="14"/>
  <c r="O30" i="11"/>
  <c r="O32" i="11" s="1"/>
  <c r="D26" i="1"/>
  <c r="E26" i="1"/>
  <c r="F26" i="1"/>
  <c r="G26" i="1"/>
  <c r="H26" i="1"/>
  <c r="I26" i="1"/>
  <c r="J26" i="1"/>
  <c r="K26" i="1"/>
  <c r="L26" i="1"/>
  <c r="M26" i="1"/>
  <c r="N26" i="1"/>
  <c r="C26" i="1"/>
  <c r="C27" i="1"/>
  <c r="D8" i="1"/>
  <c r="C4" i="12" s="1"/>
  <c r="E8" i="1"/>
  <c r="D4" i="12" s="1"/>
  <c r="F8" i="1"/>
  <c r="E4" i="12" s="1"/>
  <c r="G8" i="1"/>
  <c r="F4" i="12" s="1"/>
  <c r="H8" i="1"/>
  <c r="G4" i="12" s="1"/>
  <c r="I8" i="1"/>
  <c r="H4" i="12" s="1"/>
  <c r="J8" i="1"/>
  <c r="I4" i="12" s="1"/>
  <c r="K8" i="1"/>
  <c r="J4" i="12" s="1"/>
  <c r="L8" i="1"/>
  <c r="M8" i="1"/>
  <c r="L4" i="12" s="1"/>
  <c r="N8" i="1"/>
  <c r="M4" i="12" s="1"/>
  <c r="D11" i="1"/>
  <c r="C7" i="12" s="1"/>
  <c r="E11" i="1"/>
  <c r="D7" i="12" s="1"/>
  <c r="F11" i="1"/>
  <c r="E7" i="12" s="1"/>
  <c r="G11" i="1"/>
  <c r="F7" i="12" s="1"/>
  <c r="H11" i="1"/>
  <c r="I11" i="1"/>
  <c r="J11" i="1"/>
  <c r="K11" i="1"/>
  <c r="L11" i="1"/>
  <c r="M11" i="1"/>
  <c r="N11" i="1"/>
  <c r="D14" i="1"/>
  <c r="E14" i="1"/>
  <c r="F14" i="1"/>
  <c r="G14" i="1"/>
  <c r="H14" i="1"/>
  <c r="I14" i="1"/>
  <c r="J14" i="1"/>
  <c r="K14" i="1"/>
  <c r="L14" i="1"/>
  <c r="M14" i="1"/>
  <c r="N14" i="1"/>
  <c r="D17" i="1"/>
  <c r="C13" i="12" s="1"/>
  <c r="E17" i="1"/>
  <c r="D13" i="12" s="1"/>
  <c r="F17" i="1"/>
  <c r="E13" i="12" s="1"/>
  <c r="G17" i="1"/>
  <c r="F13" i="12" s="1"/>
  <c r="H17" i="1"/>
  <c r="I17" i="1"/>
  <c r="J17" i="1"/>
  <c r="K17" i="1"/>
  <c r="L17" i="1"/>
  <c r="M17" i="1"/>
  <c r="N17" i="1"/>
  <c r="D20" i="1"/>
  <c r="E20" i="1"/>
  <c r="F20" i="1"/>
  <c r="G20" i="1"/>
  <c r="H20" i="1"/>
  <c r="I20" i="1"/>
  <c r="J20" i="1"/>
  <c r="K20" i="1"/>
  <c r="L20" i="1"/>
  <c r="M20" i="1"/>
  <c r="N20" i="1"/>
  <c r="D23" i="1"/>
  <c r="E23" i="1"/>
  <c r="F23" i="1"/>
  <c r="G23" i="1"/>
  <c r="H23" i="1"/>
  <c r="I23" i="1"/>
  <c r="J23" i="1"/>
  <c r="K23" i="1"/>
  <c r="L23" i="1"/>
  <c r="M23" i="1"/>
  <c r="N23" i="1"/>
  <c r="D27" i="1"/>
  <c r="E27" i="1"/>
  <c r="F27" i="1"/>
  <c r="G27" i="1"/>
  <c r="H27" i="1"/>
  <c r="I27" i="1"/>
  <c r="J27" i="1"/>
  <c r="K27" i="1"/>
  <c r="L27" i="1"/>
  <c r="M27" i="1"/>
  <c r="N27" i="1"/>
  <c r="C23" i="1"/>
  <c r="C20" i="1"/>
  <c r="C17" i="1"/>
  <c r="B13" i="12" s="1"/>
  <c r="C14" i="1"/>
  <c r="C11" i="1"/>
  <c r="B7" i="12" s="1"/>
  <c r="C8" i="1"/>
  <c r="B4" i="12" s="1"/>
  <c r="L28" i="1" l="1"/>
  <c r="K4" i="12"/>
  <c r="N28" i="1"/>
  <c r="F28" i="1"/>
  <c r="M28" i="1"/>
  <c r="D28" i="1"/>
  <c r="J28" i="1"/>
  <c r="C28" i="1"/>
  <c r="E28" i="1"/>
  <c r="K28" i="1"/>
  <c r="I28" i="1"/>
  <c r="G28" i="1"/>
  <c r="H28" i="1"/>
  <c r="D5" i="1"/>
  <c r="E59" i="14" l="1"/>
  <c r="E60" i="14"/>
  <c r="E58" i="14"/>
  <c r="E57" i="14"/>
  <c r="E5" i="1"/>
  <c r="D57" i="14" s="1"/>
  <c r="C1" i="12"/>
  <c r="F5" i="1" l="1"/>
  <c r="B58" i="14" s="1"/>
  <c r="D1" i="12"/>
  <c r="G5" i="1" l="1"/>
  <c r="E1" i="12"/>
  <c r="H5" i="1" l="1"/>
  <c r="D58" i="14" s="1"/>
  <c r="F1" i="12"/>
  <c r="I5" i="1" l="1"/>
  <c r="B59" i="14" s="1"/>
  <c r="G1" i="12"/>
  <c r="O25" i="1"/>
  <c r="O24" i="1"/>
  <c r="O22" i="1"/>
  <c r="O21" i="1"/>
  <c r="O19" i="1"/>
  <c r="O18" i="1"/>
  <c r="O16" i="1"/>
  <c r="O15" i="1"/>
  <c r="P15" i="1" s="1"/>
  <c r="O13" i="1"/>
  <c r="O12" i="1"/>
  <c r="O10" i="1"/>
  <c r="P10" i="1" s="1"/>
  <c r="O9" i="1"/>
  <c r="P9" i="1" s="1"/>
  <c r="O7" i="1"/>
  <c r="P7" i="1" s="1"/>
  <c r="O6" i="1"/>
  <c r="P6" i="1" s="1"/>
  <c r="J5" i="1" l="1"/>
  <c r="H1" i="12"/>
  <c r="K5" i="1" l="1"/>
  <c r="D59" i="14" s="1"/>
  <c r="I1" i="12"/>
  <c r="L5" i="1" l="1"/>
  <c r="B60" i="14" s="1"/>
  <c r="J1" i="12"/>
  <c r="O8" i="1"/>
  <c r="P8" i="1" s="1"/>
  <c r="M5" i="1" l="1"/>
  <c r="K1" i="12"/>
  <c r="O23" i="1"/>
  <c r="O20" i="1"/>
  <c r="O26" i="1"/>
  <c r="O11" i="1"/>
  <c r="P11" i="1" s="1"/>
  <c r="O17" i="1"/>
  <c r="P17" i="1" s="1"/>
  <c r="O27" i="1"/>
  <c r="P27" i="1" s="1"/>
  <c r="O14" i="1"/>
  <c r="N5" i="1" l="1"/>
  <c r="L1" i="12"/>
  <c r="O28" i="1"/>
  <c r="E61" i="14" s="1"/>
  <c r="H61" i="14" s="1"/>
  <c r="D5" i="11"/>
  <c r="M1" i="12" l="1"/>
  <c r="D60" i="14"/>
  <c r="O30" i="1"/>
  <c r="O32" i="1" s="1"/>
  <c r="P28" i="1"/>
  <c r="E5" i="11"/>
  <c r="O57" i="14" s="1"/>
  <c r="C24" i="12"/>
  <c r="F5" i="11" l="1"/>
  <c r="M58" i="14" s="1"/>
  <c r="D24" i="12"/>
  <c r="G5" i="11" l="1"/>
  <c r="E24" i="12"/>
  <c r="H5" i="11" l="1"/>
  <c r="O58" i="14" s="1"/>
  <c r="F24" i="12"/>
  <c r="I5" i="11" l="1"/>
  <c r="M59" i="14" s="1"/>
  <c r="G24" i="12"/>
  <c r="J5" i="11" l="1"/>
  <c r="H24" i="12"/>
  <c r="K5" i="11" l="1"/>
  <c r="O59" i="14" s="1"/>
  <c r="I24" i="12"/>
  <c r="L5" i="11" l="1"/>
  <c r="M60" i="14" s="1"/>
  <c r="J24" i="12"/>
  <c r="M5" i="11" l="1"/>
  <c r="K24" i="12"/>
  <c r="N5" i="11" l="1"/>
  <c r="L24" i="12"/>
  <c r="M24" i="12" l="1"/>
  <c r="O60" i="14"/>
</calcChain>
</file>

<file path=xl/comments1.xml><?xml version="1.0" encoding="utf-8"?>
<comments xmlns="http://schemas.openxmlformats.org/spreadsheetml/2006/main">
  <authors>
    <author>環境保全課１</author>
  </authors>
  <commentList>
    <comment ref="C5" authorId="0" shapeId="0">
      <text>
        <r>
          <rPr>
            <b/>
            <sz val="12"/>
            <color indexed="81"/>
            <rFont val="HG丸ｺﾞｼｯｸM-PRO"/>
            <family val="3"/>
            <charset val="128"/>
          </rPr>
          <t>入力始める月を
選択してください</t>
        </r>
        <r>
          <rPr>
            <b/>
            <sz val="14"/>
            <color indexed="81"/>
            <rFont val="HG丸ｺﾞｼｯｸM-PRO"/>
            <family val="3"/>
            <charset val="128"/>
          </rPr>
          <t>。</t>
        </r>
      </text>
    </comment>
  </commentList>
</comments>
</file>

<file path=xl/sharedStrings.xml><?xml version="1.0" encoding="utf-8"?>
<sst xmlns="http://schemas.openxmlformats.org/spreadsheetml/2006/main" count="483" uniqueCount="240">
  <si>
    <t>水道</t>
    <rPh sb="0" eb="2">
      <t>スイドウ</t>
    </rPh>
    <phoneticPr fontId="1"/>
  </si>
  <si>
    <t>灯油</t>
    <rPh sb="0" eb="2">
      <t>トウユ</t>
    </rPh>
    <phoneticPr fontId="1"/>
  </si>
  <si>
    <t>軽油</t>
    <rPh sb="0" eb="2">
      <t>ケイユ</t>
    </rPh>
    <phoneticPr fontId="1"/>
  </si>
  <si>
    <t>金額</t>
    <rPh sb="0" eb="2">
      <t>キンガク</t>
    </rPh>
    <phoneticPr fontId="1"/>
  </si>
  <si>
    <t>使用量（kWh）</t>
    <rPh sb="0" eb="3">
      <t>シヨウリョウ</t>
    </rPh>
    <phoneticPr fontId="1"/>
  </si>
  <si>
    <t>合計</t>
    <rPh sb="0" eb="2">
      <t>ゴウケイ</t>
    </rPh>
    <phoneticPr fontId="1"/>
  </si>
  <si>
    <t>○入力表</t>
    <rPh sb="1" eb="3">
      <t>ニュウリョク</t>
    </rPh>
    <rPh sb="3" eb="4">
      <t>ヒョウ</t>
    </rPh>
    <phoneticPr fontId="1"/>
  </si>
  <si>
    <t>ガソリン</t>
    <phoneticPr fontId="1"/>
  </si>
  <si>
    <t>都市ガス</t>
    <rPh sb="0" eb="2">
      <t>トシ</t>
    </rPh>
    <phoneticPr fontId="1"/>
  </si>
  <si>
    <t>LPガス</t>
    <phoneticPr fontId="1"/>
  </si>
  <si>
    <t>LPガス</t>
    <phoneticPr fontId="1"/>
  </si>
  <si>
    <t>ガソリン</t>
    <phoneticPr fontId="1"/>
  </si>
  <si>
    <t>都市ガス
（苫小牧ガス）</t>
    <rPh sb="0" eb="2">
      <t>トシ</t>
    </rPh>
    <rPh sb="6" eb="9">
      <t>トマコマイ</t>
    </rPh>
    <phoneticPr fontId="1"/>
  </si>
  <si>
    <t>水道（苫小牧市）</t>
    <rPh sb="0" eb="2">
      <t>スイドウ</t>
    </rPh>
    <rPh sb="3" eb="7">
      <t>トマコマイシ</t>
    </rPh>
    <phoneticPr fontId="1"/>
  </si>
  <si>
    <t>電気_使用量</t>
    <rPh sb="0" eb="2">
      <t>デンキ</t>
    </rPh>
    <rPh sb="3" eb="6">
      <t>シヨウリョウ</t>
    </rPh>
    <phoneticPr fontId="1"/>
  </si>
  <si>
    <t>電気_金額</t>
    <rPh sb="0" eb="2">
      <t>デンキ</t>
    </rPh>
    <rPh sb="3" eb="5">
      <t>キンガク</t>
    </rPh>
    <phoneticPr fontId="1"/>
  </si>
  <si>
    <t>電気_CO2排出量</t>
    <rPh sb="0" eb="2">
      <t>デンキ</t>
    </rPh>
    <rPh sb="6" eb="8">
      <t>ハイシュツ</t>
    </rPh>
    <rPh sb="8" eb="9">
      <t>リョウ</t>
    </rPh>
    <phoneticPr fontId="1"/>
  </si>
  <si>
    <t>LPガス_使用量</t>
    <rPh sb="5" eb="8">
      <t>シヨウリョウ</t>
    </rPh>
    <phoneticPr fontId="1"/>
  </si>
  <si>
    <t>LPガス_金額</t>
    <rPh sb="5" eb="7">
      <t>キンガク</t>
    </rPh>
    <phoneticPr fontId="1"/>
  </si>
  <si>
    <t>LPガス_CO2排出量</t>
    <rPh sb="8" eb="10">
      <t>ハイシュツ</t>
    </rPh>
    <rPh sb="10" eb="11">
      <t>リョウ</t>
    </rPh>
    <phoneticPr fontId="1"/>
  </si>
  <si>
    <t>都市ガス_使用量</t>
    <rPh sb="0" eb="2">
      <t>トシ</t>
    </rPh>
    <rPh sb="5" eb="8">
      <t>シヨウリョウ</t>
    </rPh>
    <phoneticPr fontId="1"/>
  </si>
  <si>
    <t>都市ガス_金額</t>
    <rPh sb="0" eb="2">
      <t>トシ</t>
    </rPh>
    <rPh sb="5" eb="7">
      <t>キンガク</t>
    </rPh>
    <phoneticPr fontId="1"/>
  </si>
  <si>
    <t>都市ガス_CO2排出量</t>
    <rPh sb="0" eb="2">
      <t>トシ</t>
    </rPh>
    <rPh sb="8" eb="10">
      <t>ハイシュツ</t>
    </rPh>
    <rPh sb="10" eb="11">
      <t>リョウ</t>
    </rPh>
    <phoneticPr fontId="1"/>
  </si>
  <si>
    <t>水道_使用量</t>
    <rPh sb="0" eb="2">
      <t>スイドウ</t>
    </rPh>
    <rPh sb="3" eb="6">
      <t>シヨウリョウ</t>
    </rPh>
    <phoneticPr fontId="1"/>
  </si>
  <si>
    <t>水道_金額</t>
    <rPh sb="0" eb="2">
      <t>スイドウ</t>
    </rPh>
    <rPh sb="3" eb="5">
      <t>キンガク</t>
    </rPh>
    <phoneticPr fontId="1"/>
  </si>
  <si>
    <t>水道_CO2排出量</t>
    <rPh sb="0" eb="2">
      <t>スイドウ</t>
    </rPh>
    <rPh sb="6" eb="8">
      <t>ハイシュツ</t>
    </rPh>
    <rPh sb="8" eb="9">
      <t>リョウ</t>
    </rPh>
    <phoneticPr fontId="1"/>
  </si>
  <si>
    <t>灯油_使用量</t>
    <rPh sb="0" eb="2">
      <t>トウユ</t>
    </rPh>
    <rPh sb="3" eb="6">
      <t>シヨウリョウ</t>
    </rPh>
    <phoneticPr fontId="1"/>
  </si>
  <si>
    <t>灯油_金額</t>
    <rPh sb="0" eb="2">
      <t>トウユ</t>
    </rPh>
    <rPh sb="3" eb="5">
      <t>キンガク</t>
    </rPh>
    <phoneticPr fontId="1"/>
  </si>
  <si>
    <t>灯油_CO2排出量</t>
    <rPh sb="0" eb="2">
      <t>トウユ</t>
    </rPh>
    <rPh sb="6" eb="8">
      <t>ハイシュツ</t>
    </rPh>
    <rPh sb="8" eb="9">
      <t>リョウ</t>
    </rPh>
    <phoneticPr fontId="1"/>
  </si>
  <si>
    <t>軽油_使用量</t>
    <rPh sb="0" eb="2">
      <t>ケイユ</t>
    </rPh>
    <rPh sb="3" eb="6">
      <t>シヨウリョウ</t>
    </rPh>
    <phoneticPr fontId="1"/>
  </si>
  <si>
    <t>軽油_金額</t>
    <rPh sb="0" eb="2">
      <t>ケイユ</t>
    </rPh>
    <rPh sb="3" eb="5">
      <t>キンガク</t>
    </rPh>
    <phoneticPr fontId="1"/>
  </si>
  <si>
    <t>軽油_CO2排出量</t>
    <rPh sb="0" eb="2">
      <t>ケイユ</t>
    </rPh>
    <rPh sb="6" eb="8">
      <t>ハイシュツ</t>
    </rPh>
    <rPh sb="8" eb="9">
      <t>リョウ</t>
    </rPh>
    <phoneticPr fontId="1"/>
  </si>
  <si>
    <t>ガソリン_使用量</t>
    <rPh sb="5" eb="8">
      <t>シヨウリョウ</t>
    </rPh>
    <phoneticPr fontId="1"/>
  </si>
  <si>
    <t>ガソリン_金額</t>
    <rPh sb="5" eb="7">
      <t>キンガク</t>
    </rPh>
    <phoneticPr fontId="1"/>
  </si>
  <si>
    <t>ガソリン_CO2排出量</t>
    <rPh sb="8" eb="10">
      <t>ハイシュツ</t>
    </rPh>
    <rPh sb="10" eb="11">
      <t>リョウ</t>
    </rPh>
    <phoneticPr fontId="1"/>
  </si>
  <si>
    <t>使用量（ℓ）</t>
    <rPh sb="0" eb="3">
      <t>シヨウリョウ</t>
    </rPh>
    <phoneticPr fontId="1"/>
  </si>
  <si>
    <t>電気（北電）</t>
    <rPh sb="0" eb="2">
      <t>デンキ</t>
    </rPh>
    <rPh sb="3" eb="5">
      <t>ホクデン</t>
    </rPh>
    <phoneticPr fontId="1"/>
  </si>
  <si>
    <t xml:space="preserve">※北海道電力以外の電力会社と契約している場合は下記URL（電気事業者別排出係数一覧）をご参照の上、
</t>
    <rPh sb="1" eb="4">
      <t>ホッカイドウ</t>
    </rPh>
    <rPh sb="4" eb="6">
      <t>デンリョク</t>
    </rPh>
    <rPh sb="6" eb="8">
      <t>イガイ</t>
    </rPh>
    <rPh sb="9" eb="11">
      <t>デンリョク</t>
    </rPh>
    <rPh sb="11" eb="13">
      <t>ガイシャ</t>
    </rPh>
    <rPh sb="14" eb="16">
      <t>ケイヤク</t>
    </rPh>
    <rPh sb="20" eb="22">
      <t>バアイ</t>
    </rPh>
    <rPh sb="23" eb="25">
      <t>カキ</t>
    </rPh>
    <rPh sb="29" eb="31">
      <t>デンキ</t>
    </rPh>
    <rPh sb="31" eb="34">
      <t>ジギョウシャ</t>
    </rPh>
    <rPh sb="34" eb="35">
      <t>ベツ</t>
    </rPh>
    <rPh sb="35" eb="37">
      <t>ハイシュツ</t>
    </rPh>
    <rPh sb="37" eb="39">
      <t>ケイスウ</t>
    </rPh>
    <rPh sb="39" eb="41">
      <t>イチラン</t>
    </rPh>
    <rPh sb="44" eb="46">
      <t>サンショウ</t>
    </rPh>
    <rPh sb="47" eb="48">
      <t>ウエ</t>
    </rPh>
    <phoneticPr fontId="1"/>
  </si>
  <si>
    <t>　　「調整後排出係数」を入力していください。（環境省HP）　https://ghg-santeikohyo.env.go.jp/calc</t>
    <phoneticPr fontId="1"/>
  </si>
  <si>
    <r>
      <t>CO</t>
    </r>
    <r>
      <rPr>
        <vertAlign val="subscript"/>
        <sz val="12"/>
        <color theme="1"/>
        <rFont val="ＭＳ Ｐゴシック"/>
        <family val="3"/>
        <charset val="128"/>
        <scheme val="minor"/>
      </rPr>
      <t>2</t>
    </r>
    <r>
      <rPr>
        <sz val="12"/>
        <color theme="1"/>
        <rFont val="ＭＳ Ｐゴシック"/>
        <family val="3"/>
        <charset val="128"/>
        <scheme val="minor"/>
      </rPr>
      <t>排出量</t>
    </r>
    <rPh sb="3" eb="5">
      <t>ハイシュツ</t>
    </rPh>
    <rPh sb="5" eb="6">
      <t>リョウ</t>
    </rPh>
    <phoneticPr fontId="1"/>
  </si>
  <si>
    <r>
      <t>使用量（m</t>
    </r>
    <r>
      <rPr>
        <vertAlign val="superscript"/>
        <sz val="12"/>
        <color theme="1"/>
        <rFont val="ＭＳ Ｐゴシック"/>
        <family val="3"/>
        <charset val="128"/>
        <scheme val="minor"/>
      </rPr>
      <t>3</t>
    </r>
    <r>
      <rPr>
        <sz val="12"/>
        <color theme="1"/>
        <rFont val="ＭＳ Ｐゴシック"/>
        <family val="3"/>
        <charset val="128"/>
        <scheme val="minor"/>
      </rPr>
      <t>）</t>
    </r>
    <rPh sb="0" eb="3">
      <t>シヨウリョウ</t>
    </rPh>
    <phoneticPr fontId="1"/>
  </si>
  <si>
    <t>家族の人数</t>
    <rPh sb="0" eb="2">
      <t>カゾク</t>
    </rPh>
    <rPh sb="3" eb="5">
      <t>ニンズウ</t>
    </rPh>
    <phoneticPr fontId="1"/>
  </si>
  <si>
    <t>電気</t>
    <phoneticPr fontId="1"/>
  </si>
  <si>
    <t>令和</t>
    <phoneticPr fontId="1"/>
  </si>
  <si>
    <t>年度</t>
    <phoneticPr fontId="1"/>
  </si>
  <si>
    <t>1人あたりCO₂</t>
    <rPh sb="0" eb="2">
      <t>ヒトリ</t>
    </rPh>
    <phoneticPr fontId="1"/>
  </si>
  <si>
    <t>家のとまエコノート</t>
    <phoneticPr fontId="1"/>
  </si>
  <si>
    <r>
      <t>CO</t>
    </r>
    <r>
      <rPr>
        <b/>
        <vertAlign val="subscript"/>
        <sz val="12"/>
        <color theme="1"/>
        <rFont val="ＭＳ Ｐゴシック"/>
        <family val="3"/>
        <charset val="128"/>
        <scheme val="minor"/>
      </rPr>
      <t>2</t>
    </r>
    <r>
      <rPr>
        <b/>
        <sz val="12"/>
        <color theme="1"/>
        <rFont val="ＭＳ Ｐゴシック"/>
        <family val="3"/>
        <charset val="128"/>
        <scheme val="minor"/>
      </rPr>
      <t>排出係数</t>
    </r>
    <rPh sb="3" eb="5">
      <t>ハイシュツ</t>
    </rPh>
    <rPh sb="5" eb="7">
      <t>ケイスウ</t>
    </rPh>
    <phoneticPr fontId="1"/>
  </si>
  <si>
    <t>前年同期比</t>
    <rPh sb="0" eb="2">
      <t>ゼンネン</t>
    </rPh>
    <rPh sb="2" eb="4">
      <t>ドウキ</t>
    </rPh>
    <rPh sb="4" eb="5">
      <t>ヒ</t>
    </rPh>
    <phoneticPr fontId="1"/>
  </si>
  <si>
    <t>今年度</t>
    <rPh sb="0" eb="3">
      <t>コンネンド</t>
    </rPh>
    <phoneticPr fontId="1"/>
  </si>
  <si>
    <t>前年度</t>
    <rPh sb="0" eb="3">
      <t>ゼンネンド</t>
    </rPh>
    <phoneticPr fontId="1"/>
  </si>
  <si>
    <t>分類</t>
    <rPh sb="0" eb="2">
      <t>ブンルイ</t>
    </rPh>
    <phoneticPr fontId="1"/>
  </si>
  <si>
    <t>省エネ行動</t>
    <rPh sb="0" eb="1">
      <t>ショウ</t>
    </rPh>
    <rPh sb="3" eb="5">
      <t>コウドウ</t>
    </rPh>
    <phoneticPr fontId="1"/>
  </si>
  <si>
    <t>条件</t>
    <rPh sb="0" eb="2">
      <t>ジョウケン</t>
    </rPh>
    <phoneticPr fontId="1"/>
  </si>
  <si>
    <t>年間省エネ効果</t>
    <rPh sb="0" eb="2">
      <t>ネンカン</t>
    </rPh>
    <rPh sb="2" eb="3">
      <t>ショウ</t>
    </rPh>
    <rPh sb="5" eb="7">
      <t>コウカ</t>
    </rPh>
    <phoneticPr fontId="1"/>
  </si>
  <si>
    <t>CO₂削減量</t>
    <rPh sb="3" eb="5">
      <t>サクゲン</t>
    </rPh>
    <rPh sb="5" eb="6">
      <t>リョウ</t>
    </rPh>
    <phoneticPr fontId="1"/>
  </si>
  <si>
    <t>節約額</t>
    <rPh sb="0" eb="2">
      <t>セツヤク</t>
    </rPh>
    <rPh sb="2" eb="3">
      <t>ガク</t>
    </rPh>
    <phoneticPr fontId="1"/>
  </si>
  <si>
    <t>エネルギー</t>
    <phoneticPr fontId="1"/>
  </si>
  <si>
    <t>削減量</t>
    <rPh sb="0" eb="2">
      <t>サクゲン</t>
    </rPh>
    <rPh sb="2" eb="3">
      <t>リョウ</t>
    </rPh>
    <phoneticPr fontId="1"/>
  </si>
  <si>
    <t>[㎏-CO₂/年]</t>
    <rPh sb="7" eb="8">
      <t>ネン</t>
    </rPh>
    <phoneticPr fontId="1"/>
  </si>
  <si>
    <t>冷房</t>
    <rPh sb="0" eb="2">
      <t>レイボウ</t>
    </rPh>
    <phoneticPr fontId="1"/>
  </si>
  <si>
    <t>【エアコン】  フィルターを月に1～2回清掃する</t>
    <rPh sb="14" eb="15">
      <t>ツキ</t>
    </rPh>
    <rPh sb="19" eb="20">
      <t>カイ</t>
    </rPh>
    <rPh sb="20" eb="22">
      <t>セイソウ</t>
    </rPh>
    <phoneticPr fontId="1"/>
  </si>
  <si>
    <t>フィルターが目詰まりしているエアコン（2.2kw）とフィルターを掃除した場合の比較</t>
    <rPh sb="6" eb="8">
      <t>メヅ</t>
    </rPh>
    <rPh sb="32" eb="34">
      <t>ソウジ</t>
    </rPh>
    <rPh sb="36" eb="38">
      <t>バアイ</t>
    </rPh>
    <rPh sb="39" eb="41">
      <t>ヒカク</t>
    </rPh>
    <phoneticPr fontId="1"/>
  </si>
  <si>
    <t>電気</t>
    <rPh sb="0" eb="2">
      <t>デンキ</t>
    </rPh>
    <phoneticPr fontId="1"/>
  </si>
  <si>
    <t>31.95kwh</t>
    <phoneticPr fontId="1"/>
  </si>
  <si>
    <t>約</t>
    <rPh sb="0" eb="1">
      <t>ヤク</t>
    </rPh>
    <phoneticPr fontId="1"/>
  </si>
  <si>
    <t>円</t>
    <rPh sb="0" eb="1">
      <t>エン</t>
    </rPh>
    <phoneticPr fontId="1"/>
  </si>
  <si>
    <t>室温を1℃上げて、28℃に設定する</t>
    <rPh sb="0" eb="2">
      <t>シツオン</t>
    </rPh>
    <rPh sb="5" eb="6">
      <t>ア</t>
    </rPh>
    <rPh sb="13" eb="15">
      <t>セッテイ</t>
    </rPh>
    <phoneticPr fontId="1"/>
  </si>
  <si>
    <t>外気温31℃の時、エアコン（2.2kw）の冷房設定温度を27℃から28℃にした場合　（運転時間：9時間/日）</t>
    <rPh sb="0" eb="3">
      <t>ガイキオン</t>
    </rPh>
    <rPh sb="7" eb="8">
      <t>トキ</t>
    </rPh>
    <rPh sb="21" eb="23">
      <t>レイボウ</t>
    </rPh>
    <rPh sb="23" eb="25">
      <t>セッテイ</t>
    </rPh>
    <rPh sb="25" eb="27">
      <t>オンド</t>
    </rPh>
    <rPh sb="43" eb="45">
      <t>ウンテン</t>
    </rPh>
    <rPh sb="45" eb="47">
      <t>ジカン</t>
    </rPh>
    <rPh sb="49" eb="51">
      <t>ジカン</t>
    </rPh>
    <rPh sb="52" eb="53">
      <t>ヒ</t>
    </rPh>
    <phoneticPr fontId="1"/>
  </si>
  <si>
    <t>暖房</t>
    <rPh sb="0" eb="2">
      <t>ダンボウ</t>
    </rPh>
    <phoneticPr fontId="1"/>
  </si>
  <si>
    <t>【エアコン】  室温を1℃下げて、20℃に設定する</t>
    <rPh sb="13" eb="14">
      <t>シタ</t>
    </rPh>
    <phoneticPr fontId="1"/>
  </si>
  <si>
    <t>外気温6℃の時、エアコン（2.2kw）の暖房設定温度を21℃から20℃にした場合　（運転時間：9時間/日）</t>
    <rPh sb="0" eb="3">
      <t>ガイキオン</t>
    </rPh>
    <rPh sb="6" eb="7">
      <t>トキ</t>
    </rPh>
    <rPh sb="20" eb="22">
      <t>ダンボウ</t>
    </rPh>
    <rPh sb="22" eb="24">
      <t>セッテイ</t>
    </rPh>
    <rPh sb="24" eb="26">
      <t>オンド</t>
    </rPh>
    <rPh sb="42" eb="44">
      <t>ウンテン</t>
    </rPh>
    <rPh sb="44" eb="46">
      <t>ジカン</t>
    </rPh>
    <rPh sb="48" eb="50">
      <t>ジカン</t>
    </rPh>
    <rPh sb="51" eb="52">
      <t>ヒ</t>
    </rPh>
    <phoneticPr fontId="1"/>
  </si>
  <si>
    <t>【FF式石油ストーブ】　室温を2℃下げて、20℃に設定する</t>
    <rPh sb="17" eb="18">
      <t>シタ</t>
    </rPh>
    <phoneticPr fontId="1"/>
  </si>
  <si>
    <t>暖房設定温度を22℃から20℃に下げた場合　　　　　　　　　　（機器1台　運転時間：19時間/日）</t>
    <rPh sb="0" eb="2">
      <t>ダンボウ</t>
    </rPh>
    <rPh sb="2" eb="4">
      <t>セッテイ</t>
    </rPh>
    <rPh sb="4" eb="6">
      <t>オンド</t>
    </rPh>
    <rPh sb="16" eb="17">
      <t>サ</t>
    </rPh>
    <rPh sb="32" eb="34">
      <t>キキ</t>
    </rPh>
    <rPh sb="35" eb="36">
      <t>ダイ</t>
    </rPh>
    <rPh sb="37" eb="39">
      <t>ウンテン</t>
    </rPh>
    <rPh sb="39" eb="41">
      <t>ジカン</t>
    </rPh>
    <rPh sb="44" eb="46">
      <t>ジカン</t>
    </rPh>
    <rPh sb="47" eb="48">
      <t>ヒ</t>
    </rPh>
    <phoneticPr fontId="1"/>
  </si>
  <si>
    <t>【FF式ガスストーブ】　室温を2℃下げて、20℃に設定する</t>
    <rPh sb="17" eb="18">
      <t>シタ</t>
    </rPh>
    <phoneticPr fontId="1"/>
  </si>
  <si>
    <t>ガス　　（都市）</t>
    <rPh sb="5" eb="7">
      <t>トシ</t>
    </rPh>
    <phoneticPr fontId="1"/>
  </si>
  <si>
    <t>【蓄熱式電気暖房器】　室温を2℃下げて、20℃に設定する</t>
    <rPh sb="1" eb="4">
      <t>チクネツシキ</t>
    </rPh>
    <rPh sb="8" eb="9">
      <t>キ</t>
    </rPh>
    <rPh sb="11" eb="13">
      <t>シツオン</t>
    </rPh>
    <rPh sb="16" eb="17">
      <t>シタ</t>
    </rPh>
    <phoneticPr fontId="1"/>
  </si>
  <si>
    <t>暖房設定温度を22℃から20℃下げた場合　　　　　　　　　　　　（運転時間：19時間/日）</t>
    <rPh sb="0" eb="2">
      <t>ダンボウ</t>
    </rPh>
    <rPh sb="2" eb="4">
      <t>セッテイ</t>
    </rPh>
    <rPh sb="4" eb="6">
      <t>オンド</t>
    </rPh>
    <rPh sb="15" eb="16">
      <t>サ</t>
    </rPh>
    <rPh sb="33" eb="35">
      <t>ウンテン</t>
    </rPh>
    <rPh sb="35" eb="37">
      <t>ジカン</t>
    </rPh>
    <rPh sb="40" eb="42">
      <t>ジカン</t>
    </rPh>
    <rPh sb="43" eb="44">
      <t>ヒ</t>
    </rPh>
    <phoneticPr fontId="1"/>
  </si>
  <si>
    <t>【石油セントラル暖房】　家全体の室温を2℃下げて、20℃に設定する</t>
    <rPh sb="12" eb="13">
      <t>イエ</t>
    </rPh>
    <rPh sb="13" eb="15">
      <t>ゼンタイ</t>
    </rPh>
    <rPh sb="16" eb="18">
      <t>シツオン</t>
    </rPh>
    <rPh sb="21" eb="22">
      <t>シタ</t>
    </rPh>
    <phoneticPr fontId="1"/>
  </si>
  <si>
    <t>暖房設定温度を22℃から20℃にした場合　　　　　　　　　　　　（運転時間：19時間/日）</t>
    <rPh sb="0" eb="2">
      <t>ダンボウ</t>
    </rPh>
    <rPh sb="2" eb="4">
      <t>セッテイ</t>
    </rPh>
    <rPh sb="4" eb="6">
      <t>オンド</t>
    </rPh>
    <rPh sb="33" eb="35">
      <t>ウンテン</t>
    </rPh>
    <rPh sb="35" eb="37">
      <t>ジカン</t>
    </rPh>
    <rPh sb="40" eb="42">
      <t>ジカン</t>
    </rPh>
    <rPh sb="43" eb="44">
      <t>ヒ</t>
    </rPh>
    <phoneticPr fontId="1"/>
  </si>
  <si>
    <t>【ガスセントラル暖房】　家全体の室温を2℃下げて、20℃に設定する</t>
    <rPh sb="12" eb="13">
      <t>イエ</t>
    </rPh>
    <rPh sb="13" eb="15">
      <t>ゼンタイ</t>
    </rPh>
    <rPh sb="16" eb="18">
      <t>シツオン</t>
    </rPh>
    <rPh sb="21" eb="22">
      <t>シタ</t>
    </rPh>
    <phoneticPr fontId="1"/>
  </si>
  <si>
    <t>【電気セントラル暖房】　家全体の室温を2℃下げて、20℃に設定する</t>
    <rPh sb="12" eb="13">
      <t>イエ</t>
    </rPh>
    <rPh sb="13" eb="15">
      <t>ゼンタイ</t>
    </rPh>
    <rPh sb="16" eb="18">
      <t>シツオン</t>
    </rPh>
    <rPh sb="21" eb="22">
      <t>シタ</t>
    </rPh>
    <phoneticPr fontId="1"/>
  </si>
  <si>
    <t>天井から床までのカーテンを使用する</t>
    <rPh sb="0" eb="2">
      <t>テンジョウ</t>
    </rPh>
    <rPh sb="4" eb="5">
      <t>ユカ</t>
    </rPh>
    <rPh sb="13" eb="15">
      <t>シヨウ</t>
    </rPh>
    <phoneticPr fontId="1"/>
  </si>
  <si>
    <t>すべての窓に厚手のカーテンをつけ、裾を床まで垂らした場合（戸建2階建て,床面積：130㎡,石油セントラル暖房）</t>
    <rPh sb="4" eb="5">
      <t>マド</t>
    </rPh>
    <rPh sb="6" eb="8">
      <t>アツデ</t>
    </rPh>
    <rPh sb="17" eb="18">
      <t>スソ</t>
    </rPh>
    <rPh sb="19" eb="20">
      <t>ユカ</t>
    </rPh>
    <rPh sb="22" eb="23">
      <t>タ</t>
    </rPh>
    <rPh sb="26" eb="28">
      <t>バアイ</t>
    </rPh>
    <rPh sb="29" eb="31">
      <t>コダ</t>
    </rPh>
    <rPh sb="32" eb="33">
      <t>カイ</t>
    </rPh>
    <rPh sb="33" eb="34">
      <t>タ</t>
    </rPh>
    <rPh sb="36" eb="39">
      <t>ユカメンセキ</t>
    </rPh>
    <rPh sb="45" eb="47">
      <t>セキユ</t>
    </rPh>
    <rPh sb="52" eb="54">
      <t>ダンボウ</t>
    </rPh>
    <phoneticPr fontId="1"/>
  </si>
  <si>
    <t>冷蔵庫</t>
    <rPh sb="0" eb="3">
      <t>レイゾウコ</t>
    </rPh>
    <phoneticPr fontId="1"/>
  </si>
  <si>
    <t>季節に合わせて温度調整</t>
    <rPh sb="0" eb="2">
      <t>キセツ</t>
    </rPh>
    <rPh sb="3" eb="4">
      <t>ア</t>
    </rPh>
    <rPh sb="7" eb="9">
      <t>オンド</t>
    </rPh>
    <rPh sb="9" eb="11">
      <t>チョウセイ</t>
    </rPh>
    <phoneticPr fontId="1"/>
  </si>
  <si>
    <t>周囲温度22℃で、設定温度を「強」から「中」した場合</t>
    <rPh sb="0" eb="2">
      <t>シュウイ</t>
    </rPh>
    <rPh sb="2" eb="4">
      <t>オンド</t>
    </rPh>
    <rPh sb="9" eb="11">
      <t>セッテイ</t>
    </rPh>
    <rPh sb="11" eb="13">
      <t>オンド</t>
    </rPh>
    <rPh sb="15" eb="16">
      <t>キョウ</t>
    </rPh>
    <rPh sb="20" eb="21">
      <t>ナカ</t>
    </rPh>
    <rPh sb="24" eb="26">
      <t>バアイ</t>
    </rPh>
    <phoneticPr fontId="1"/>
  </si>
  <si>
    <t>詰め込みすぎない</t>
    <rPh sb="0" eb="1">
      <t>ツ</t>
    </rPh>
    <rPh sb="2" eb="3">
      <t>コ</t>
    </rPh>
    <phoneticPr fontId="1"/>
  </si>
  <si>
    <t>いっぱいに詰め込んだ場合と、半分にした場合との比較</t>
    <rPh sb="5" eb="6">
      <t>ツ</t>
    </rPh>
    <rPh sb="7" eb="8">
      <t>コ</t>
    </rPh>
    <rPh sb="10" eb="12">
      <t>バアイ</t>
    </rPh>
    <rPh sb="14" eb="16">
      <t>ハンブン</t>
    </rPh>
    <rPh sb="19" eb="21">
      <t>バアイ</t>
    </rPh>
    <rPh sb="23" eb="25">
      <t>ヒカク</t>
    </rPh>
    <phoneticPr fontId="1"/>
  </si>
  <si>
    <t>電気ポット</t>
    <rPh sb="0" eb="2">
      <t>デンキ</t>
    </rPh>
    <phoneticPr fontId="1"/>
  </si>
  <si>
    <t>使わない時はプラグを抜く</t>
    <rPh sb="0" eb="1">
      <t>ツカ</t>
    </rPh>
    <rPh sb="4" eb="5">
      <t>トキ</t>
    </rPh>
    <rPh sb="10" eb="11">
      <t>ヌ</t>
    </rPh>
    <phoneticPr fontId="1"/>
  </si>
  <si>
    <t>ポットに満タンの水2.2ℓを入れ沸騰させ、1.2ℓを使用後、6時間保温状態にした場合とプラグを抜いて保温しないで再沸騰させて使用した場合</t>
    <rPh sb="4" eb="5">
      <t>マン</t>
    </rPh>
    <rPh sb="8" eb="9">
      <t>スイ</t>
    </rPh>
    <rPh sb="14" eb="15">
      <t>イ</t>
    </rPh>
    <rPh sb="16" eb="18">
      <t>フットウ</t>
    </rPh>
    <rPh sb="26" eb="29">
      <t>シヨウゴ</t>
    </rPh>
    <rPh sb="31" eb="33">
      <t>ジカン</t>
    </rPh>
    <rPh sb="33" eb="35">
      <t>ホオン</t>
    </rPh>
    <rPh sb="35" eb="37">
      <t>ジョウタイ</t>
    </rPh>
    <rPh sb="40" eb="42">
      <t>バアイ</t>
    </rPh>
    <rPh sb="47" eb="48">
      <t>ヌ</t>
    </rPh>
    <rPh sb="50" eb="52">
      <t>ホオン</t>
    </rPh>
    <rPh sb="56" eb="59">
      <t>サイフットウ</t>
    </rPh>
    <rPh sb="62" eb="64">
      <t>シヨウ</t>
    </rPh>
    <rPh sb="66" eb="68">
      <t>バアイ</t>
    </rPh>
    <phoneticPr fontId="1"/>
  </si>
  <si>
    <t>ジャー炊飯器</t>
    <rPh sb="3" eb="6">
      <t>スイハンキ</t>
    </rPh>
    <phoneticPr fontId="1"/>
  </si>
  <si>
    <t>1日に7時間保温し、プラグをコンセントに差し込んだままの場合と保温せずにコンセントから抜いた場合の比較</t>
    <rPh sb="1" eb="2">
      <t>ヒ</t>
    </rPh>
    <rPh sb="4" eb="6">
      <t>ジカン</t>
    </rPh>
    <rPh sb="6" eb="8">
      <t>ホオン</t>
    </rPh>
    <rPh sb="20" eb="21">
      <t>サ</t>
    </rPh>
    <rPh sb="22" eb="23">
      <t>コ</t>
    </rPh>
    <rPh sb="28" eb="30">
      <t>バアイ</t>
    </rPh>
    <rPh sb="31" eb="33">
      <t>ホオン</t>
    </rPh>
    <rPh sb="43" eb="44">
      <t>ヌ</t>
    </rPh>
    <rPh sb="46" eb="48">
      <t>バアイ</t>
    </rPh>
    <rPh sb="49" eb="51">
      <t>ヒカク</t>
    </rPh>
    <phoneticPr fontId="1"/>
  </si>
  <si>
    <t>石油給湯器</t>
    <rPh sb="0" eb="2">
      <t>セキユ</t>
    </rPh>
    <rPh sb="2" eb="5">
      <t>キュウトウキ</t>
    </rPh>
    <phoneticPr fontId="1"/>
  </si>
  <si>
    <t>洗い物は低温に設定</t>
    <rPh sb="0" eb="1">
      <t>アラ</t>
    </rPh>
    <rPh sb="2" eb="3">
      <t>モノ</t>
    </rPh>
    <rPh sb="4" eb="6">
      <t>テイオン</t>
    </rPh>
    <rPh sb="7" eb="9">
      <t>セッテイ</t>
    </rPh>
    <phoneticPr fontId="1"/>
  </si>
  <si>
    <t>65ℓの水（20℃）を使い、湯沸かし器の設定温度を40℃から38℃にし、1日2回手洗いした場合（冷房期間除く）</t>
    <rPh sb="4" eb="5">
      <t>スイ</t>
    </rPh>
    <rPh sb="11" eb="12">
      <t>ツカ</t>
    </rPh>
    <rPh sb="14" eb="16">
      <t>ユワ</t>
    </rPh>
    <rPh sb="18" eb="19">
      <t>キ</t>
    </rPh>
    <rPh sb="20" eb="24">
      <t>セッテイオンド</t>
    </rPh>
    <rPh sb="37" eb="38">
      <t>ヒ</t>
    </rPh>
    <rPh sb="39" eb="40">
      <t>カイ</t>
    </rPh>
    <rPh sb="40" eb="42">
      <t>テアラ</t>
    </rPh>
    <rPh sb="45" eb="47">
      <t>バアイ</t>
    </rPh>
    <rPh sb="48" eb="50">
      <t>レイボウ</t>
    </rPh>
    <rPh sb="50" eb="52">
      <t>キカン</t>
    </rPh>
    <rPh sb="52" eb="53">
      <t>ノゾ</t>
    </rPh>
    <phoneticPr fontId="1"/>
  </si>
  <si>
    <t>シャワーは流っしぱなしにしない</t>
    <rPh sb="5" eb="6">
      <t>ナガ</t>
    </rPh>
    <phoneticPr fontId="1"/>
  </si>
  <si>
    <t>42℃のお湯を流す時間を1分間短縮した場合</t>
    <rPh sb="5" eb="6">
      <t>ユ</t>
    </rPh>
    <rPh sb="7" eb="8">
      <t>ナガ</t>
    </rPh>
    <rPh sb="9" eb="11">
      <t>ジカン</t>
    </rPh>
    <rPh sb="13" eb="15">
      <t>フンカン</t>
    </rPh>
    <rPh sb="15" eb="17">
      <t>タンシュク</t>
    </rPh>
    <rPh sb="19" eb="21">
      <t>バアイ</t>
    </rPh>
    <phoneticPr fontId="1"/>
  </si>
  <si>
    <t>ガス給湯器</t>
    <rPh sb="2" eb="5">
      <t>キュウトウキ</t>
    </rPh>
    <phoneticPr fontId="1"/>
  </si>
  <si>
    <t>電気温水器</t>
    <rPh sb="0" eb="2">
      <t>デンキ</t>
    </rPh>
    <rPh sb="2" eb="5">
      <t>オンスイキ</t>
    </rPh>
    <phoneticPr fontId="1"/>
  </si>
  <si>
    <t>温水洗浄便座</t>
    <rPh sb="0" eb="2">
      <t>オンスイ</t>
    </rPh>
    <rPh sb="2" eb="4">
      <t>センジョウ</t>
    </rPh>
    <rPh sb="4" eb="6">
      <t>ベンザ</t>
    </rPh>
    <phoneticPr fontId="1"/>
  </si>
  <si>
    <t>使わない時はフタを閉める</t>
    <rPh sb="0" eb="1">
      <t>ツカ</t>
    </rPh>
    <rPh sb="4" eb="5">
      <t>トキ</t>
    </rPh>
    <rPh sb="9" eb="10">
      <t>シ</t>
    </rPh>
    <phoneticPr fontId="1"/>
  </si>
  <si>
    <t>フタを閉めた場合と、開けっ放しの場合との比較（貯湯式）</t>
    <rPh sb="3" eb="4">
      <t>シ</t>
    </rPh>
    <rPh sb="6" eb="8">
      <t>バアイ</t>
    </rPh>
    <rPh sb="10" eb="11">
      <t>ア</t>
    </rPh>
    <rPh sb="13" eb="14">
      <t>パナ</t>
    </rPh>
    <rPh sb="16" eb="18">
      <t>バアイ</t>
    </rPh>
    <rPh sb="20" eb="22">
      <t>ヒカク</t>
    </rPh>
    <rPh sb="23" eb="25">
      <t>チョトウ</t>
    </rPh>
    <rPh sb="25" eb="26">
      <t>シキ</t>
    </rPh>
    <phoneticPr fontId="1"/>
  </si>
  <si>
    <t>便座暖房は低温に設定</t>
    <rPh sb="0" eb="2">
      <t>ベンザ</t>
    </rPh>
    <rPh sb="2" eb="4">
      <t>ダンボウ</t>
    </rPh>
    <rPh sb="5" eb="7">
      <t>テイオン</t>
    </rPh>
    <rPh sb="8" eb="10">
      <t>セッテイ</t>
    </rPh>
    <phoneticPr fontId="1"/>
  </si>
  <si>
    <t>便座の設定温度を一段階下げた（中→弱）場合（貯湯式）　　　冷房期間は便座暖房をOFF</t>
    <rPh sb="0" eb="2">
      <t>ベンザ</t>
    </rPh>
    <rPh sb="3" eb="5">
      <t>セッテイ</t>
    </rPh>
    <rPh sb="5" eb="7">
      <t>オンド</t>
    </rPh>
    <rPh sb="8" eb="9">
      <t>イチ</t>
    </rPh>
    <rPh sb="9" eb="11">
      <t>ダンカイ</t>
    </rPh>
    <rPh sb="11" eb="12">
      <t>サ</t>
    </rPh>
    <rPh sb="15" eb="16">
      <t>ナカ</t>
    </rPh>
    <rPh sb="17" eb="18">
      <t>ジャク</t>
    </rPh>
    <rPh sb="19" eb="21">
      <t>バアイ</t>
    </rPh>
    <rPh sb="22" eb="24">
      <t>チョトウ</t>
    </rPh>
    <rPh sb="24" eb="25">
      <t>シキ</t>
    </rPh>
    <rPh sb="29" eb="31">
      <t>レイボウ</t>
    </rPh>
    <rPh sb="31" eb="33">
      <t>キカン</t>
    </rPh>
    <rPh sb="34" eb="36">
      <t>ベンザ</t>
    </rPh>
    <rPh sb="36" eb="38">
      <t>ダンボウ</t>
    </rPh>
    <phoneticPr fontId="1"/>
  </si>
  <si>
    <t>液晶テレビ</t>
    <rPh sb="0" eb="2">
      <t>エキショウ</t>
    </rPh>
    <phoneticPr fontId="1"/>
  </si>
  <si>
    <t>見ない時は消す</t>
    <rPh sb="0" eb="1">
      <t>ミ</t>
    </rPh>
    <rPh sb="3" eb="4">
      <t>トキ</t>
    </rPh>
    <rPh sb="5" eb="6">
      <t>ケ</t>
    </rPh>
    <phoneticPr fontId="1"/>
  </si>
  <si>
    <t>1日1時間テレビ（32V型）を見る時間を短くした場合</t>
    <rPh sb="1" eb="2">
      <t>ヒ</t>
    </rPh>
    <rPh sb="3" eb="5">
      <t>ジカン</t>
    </rPh>
    <rPh sb="12" eb="13">
      <t>カタ</t>
    </rPh>
    <rPh sb="15" eb="16">
      <t>ミ</t>
    </rPh>
    <rPh sb="17" eb="19">
      <t>ジカン</t>
    </rPh>
    <rPh sb="20" eb="21">
      <t>ミジカ</t>
    </rPh>
    <rPh sb="24" eb="26">
      <t>バアイ</t>
    </rPh>
    <phoneticPr fontId="1"/>
  </si>
  <si>
    <t>画面は明るすぎないようにする</t>
    <rPh sb="0" eb="2">
      <t>ガメン</t>
    </rPh>
    <rPh sb="3" eb="4">
      <t>アカ</t>
    </rPh>
    <phoneticPr fontId="1"/>
  </si>
  <si>
    <t>テレビ（32V型）の画面の輝度を最適（最大→中間）にした場合</t>
    <rPh sb="10" eb="12">
      <t>ガメン</t>
    </rPh>
    <rPh sb="13" eb="15">
      <t>キド</t>
    </rPh>
    <rPh sb="16" eb="18">
      <t>サイテキ</t>
    </rPh>
    <rPh sb="19" eb="21">
      <t>サイダイ</t>
    </rPh>
    <rPh sb="22" eb="24">
      <t>チュウカン</t>
    </rPh>
    <rPh sb="28" eb="30">
      <t>バアイ</t>
    </rPh>
    <phoneticPr fontId="1"/>
  </si>
  <si>
    <t>使わない時は電源オフ</t>
    <rPh sb="0" eb="1">
      <t>ツカ</t>
    </rPh>
    <rPh sb="4" eb="5">
      <t>トキ</t>
    </rPh>
    <rPh sb="6" eb="8">
      <t>デンゲン</t>
    </rPh>
    <phoneticPr fontId="1"/>
  </si>
  <si>
    <t>デスクトップ型の場合　（1日1時間利用時間を短縮した場合）</t>
    <rPh sb="6" eb="7">
      <t>カタ</t>
    </rPh>
    <rPh sb="8" eb="10">
      <t>バアイ</t>
    </rPh>
    <rPh sb="13" eb="14">
      <t>ヒ</t>
    </rPh>
    <rPh sb="15" eb="17">
      <t>ジカン</t>
    </rPh>
    <rPh sb="17" eb="19">
      <t>リヨウ</t>
    </rPh>
    <rPh sb="19" eb="21">
      <t>ジカン</t>
    </rPh>
    <rPh sb="22" eb="24">
      <t>タンシュク</t>
    </rPh>
    <rPh sb="26" eb="28">
      <t>バアイ</t>
    </rPh>
    <phoneticPr fontId="1"/>
  </si>
  <si>
    <t>照明器具</t>
    <rPh sb="0" eb="2">
      <t>ショウメイ</t>
    </rPh>
    <rPh sb="2" eb="4">
      <t>キグ</t>
    </rPh>
    <phoneticPr fontId="1"/>
  </si>
  <si>
    <t>電球型LEDランプに交換</t>
    <rPh sb="0" eb="3">
      <t>デンキュウガタ</t>
    </rPh>
    <rPh sb="10" eb="12">
      <t>コウカン</t>
    </rPh>
    <phoneticPr fontId="1"/>
  </si>
  <si>
    <t>54W白熱電球から9Wの電球形LEDランプに交換</t>
    <rPh sb="3" eb="5">
      <t>ハクネツ</t>
    </rPh>
    <rPh sb="5" eb="7">
      <t>デンキュウ</t>
    </rPh>
    <rPh sb="12" eb="14">
      <t>デンキュウ</t>
    </rPh>
    <rPh sb="14" eb="15">
      <t>カタ</t>
    </rPh>
    <rPh sb="22" eb="24">
      <t>コウカン</t>
    </rPh>
    <phoneticPr fontId="1"/>
  </si>
  <si>
    <t>点灯時間を短く</t>
    <rPh sb="0" eb="2">
      <t>テントウ</t>
    </rPh>
    <rPh sb="2" eb="4">
      <t>ジカン</t>
    </rPh>
    <rPh sb="5" eb="6">
      <t>ミジカ</t>
    </rPh>
    <phoneticPr fontId="1"/>
  </si>
  <si>
    <t>54W白熱電球1灯の点灯時間を1日1時間短縮した場合</t>
    <rPh sb="3" eb="5">
      <t>ハクネツ</t>
    </rPh>
    <rPh sb="5" eb="7">
      <t>デンキュウ</t>
    </rPh>
    <rPh sb="8" eb="9">
      <t>トウ</t>
    </rPh>
    <rPh sb="10" eb="12">
      <t>テントウ</t>
    </rPh>
    <rPh sb="12" eb="14">
      <t>ジカン</t>
    </rPh>
    <phoneticPr fontId="1"/>
  </si>
  <si>
    <t>電子レンジ</t>
    <rPh sb="0" eb="2">
      <t>デンシ</t>
    </rPh>
    <phoneticPr fontId="1"/>
  </si>
  <si>
    <t>根菜の下ごしらえに電子レンジを利用</t>
    <rPh sb="0" eb="2">
      <t>コンサイ</t>
    </rPh>
    <rPh sb="3" eb="4">
      <t>シタ</t>
    </rPh>
    <rPh sb="9" eb="11">
      <t>デンシ</t>
    </rPh>
    <rPh sb="15" eb="17">
      <t>リヨウ</t>
    </rPh>
    <phoneticPr fontId="1"/>
  </si>
  <si>
    <t>100ｇの食材を1ℓの水(27℃程度)に入れガスで沸騰させ煮る場合と電子レンジで下ごしらえした場合の差</t>
    <rPh sb="5" eb="7">
      <t>ショクザイ</t>
    </rPh>
    <rPh sb="11" eb="12">
      <t>スイ</t>
    </rPh>
    <rPh sb="16" eb="18">
      <t>テイド</t>
    </rPh>
    <rPh sb="20" eb="21">
      <t>イ</t>
    </rPh>
    <rPh sb="25" eb="27">
      <t>フットウ</t>
    </rPh>
    <rPh sb="29" eb="30">
      <t>ニ</t>
    </rPh>
    <rPh sb="31" eb="33">
      <t>バアイ</t>
    </rPh>
    <rPh sb="34" eb="36">
      <t>デンシ</t>
    </rPh>
    <rPh sb="40" eb="41">
      <t>シタ</t>
    </rPh>
    <rPh sb="47" eb="49">
      <t>バアイ</t>
    </rPh>
    <rPh sb="50" eb="51">
      <t>サ</t>
    </rPh>
    <phoneticPr fontId="1"/>
  </si>
  <si>
    <t>自動車</t>
    <rPh sb="0" eb="3">
      <t>ジドウシャ</t>
    </rPh>
    <phoneticPr fontId="1"/>
  </si>
  <si>
    <t>加減速は少なめにする</t>
    <rPh sb="0" eb="3">
      <t>カゲンソク</t>
    </rPh>
    <rPh sb="4" eb="5">
      <t>スク</t>
    </rPh>
    <phoneticPr fontId="1"/>
  </si>
  <si>
    <t>早めのアクセルオフ</t>
    <rPh sb="0" eb="1">
      <t>ハヤ</t>
    </rPh>
    <phoneticPr fontId="1"/>
  </si>
  <si>
    <t>各種料金価格</t>
    <rPh sb="0" eb="2">
      <t>カクシュ</t>
    </rPh>
    <rPh sb="2" eb="4">
      <t>リョウキン</t>
    </rPh>
    <phoneticPr fontId="1"/>
  </si>
  <si>
    <t>電気料金：32.84円/kWh</t>
    <rPh sb="0" eb="2">
      <t>デンキ</t>
    </rPh>
    <rPh sb="2" eb="4">
      <t>リョウキン</t>
    </rPh>
    <rPh sb="10" eb="11">
      <t>エン</t>
    </rPh>
    <phoneticPr fontId="1"/>
  </si>
  <si>
    <t>（令和2年1月 北海道電力のモデル料金：従量電灯B）消費税込</t>
    <rPh sb="1" eb="3">
      <t>レイワ</t>
    </rPh>
    <rPh sb="4" eb="5">
      <t>ネン</t>
    </rPh>
    <rPh sb="6" eb="7">
      <t>ガツ</t>
    </rPh>
    <rPh sb="8" eb="11">
      <t>ホッカイドウ</t>
    </rPh>
    <rPh sb="11" eb="13">
      <t>デンリョク</t>
    </rPh>
    <rPh sb="17" eb="19">
      <t>リョウキン</t>
    </rPh>
    <rPh sb="20" eb="22">
      <t>ジュウリョウ</t>
    </rPh>
    <rPh sb="22" eb="24">
      <t>デントウ</t>
    </rPh>
    <rPh sb="26" eb="29">
      <t>ショウヒゼイ</t>
    </rPh>
    <rPh sb="29" eb="30">
      <t>コ</t>
    </rPh>
    <phoneticPr fontId="1"/>
  </si>
  <si>
    <t>都市ガス料金：154.98円/㎥</t>
    <rPh sb="0" eb="2">
      <t>トシ</t>
    </rPh>
    <rPh sb="4" eb="6">
      <t>リョウキン</t>
    </rPh>
    <rPh sb="13" eb="14">
      <t>エン</t>
    </rPh>
    <phoneticPr fontId="1"/>
  </si>
  <si>
    <t>（令和2年1月 北海道ガスの一般料金Ｂ）消費税込</t>
    <rPh sb="14" eb="16">
      <t>イッパン</t>
    </rPh>
    <rPh sb="16" eb="18">
      <t>リョウキン</t>
    </rPh>
    <phoneticPr fontId="1"/>
  </si>
  <si>
    <t>水道(苫小牧市）：279円/㎥</t>
    <rPh sb="0" eb="2">
      <t>スイドウ</t>
    </rPh>
    <rPh sb="3" eb="7">
      <t>トマコマイシ</t>
    </rPh>
    <rPh sb="12" eb="13">
      <t>エン</t>
    </rPh>
    <phoneticPr fontId="1"/>
  </si>
  <si>
    <t>（苫小牧市上下水道：家事用使用水量が18㎥の場合）消費税込</t>
    <rPh sb="1" eb="5">
      <t>トマコマイシ</t>
    </rPh>
    <rPh sb="5" eb="7">
      <t>ジョウゲ</t>
    </rPh>
    <rPh sb="7" eb="9">
      <t>スイドウ</t>
    </rPh>
    <rPh sb="10" eb="13">
      <t>カジヨウ</t>
    </rPh>
    <rPh sb="13" eb="15">
      <t>シヨウ</t>
    </rPh>
    <rPh sb="15" eb="17">
      <t>スイリョウ</t>
    </rPh>
    <rPh sb="22" eb="24">
      <t>バアイ</t>
    </rPh>
    <phoneticPr fontId="1"/>
  </si>
  <si>
    <t>水道(苫小牧市）</t>
    <rPh sb="0" eb="2">
      <t>スイドウ</t>
    </rPh>
    <rPh sb="3" eb="7">
      <t>トマコマイシ</t>
    </rPh>
    <phoneticPr fontId="1"/>
  </si>
  <si>
    <t>灯油価格：93.4円/ℓ</t>
    <rPh sb="0" eb="2">
      <t>トウユ</t>
    </rPh>
    <rPh sb="2" eb="4">
      <t>カカク</t>
    </rPh>
    <rPh sb="9" eb="10">
      <t>エン</t>
    </rPh>
    <phoneticPr fontId="1"/>
  </si>
  <si>
    <t>（令和2年1月 全道平均 経済産業省北海道経済産業局調べ）消費税込</t>
    <rPh sb="8" eb="9">
      <t>ゼン</t>
    </rPh>
    <rPh sb="9" eb="10">
      <t>ドウ</t>
    </rPh>
    <rPh sb="10" eb="12">
      <t>ヘイキン</t>
    </rPh>
    <rPh sb="13" eb="18">
      <t>ケイザイサンギョウショウ</t>
    </rPh>
    <rPh sb="18" eb="23">
      <t>ホッカイドウケイザイ</t>
    </rPh>
    <rPh sb="23" eb="25">
      <t>サンギョウ</t>
    </rPh>
    <rPh sb="25" eb="26">
      <t>キョク</t>
    </rPh>
    <rPh sb="26" eb="27">
      <t>シラ</t>
    </rPh>
    <phoneticPr fontId="1"/>
  </si>
  <si>
    <t>レギュラーガソリン価格：150.3円/ℓ</t>
    <rPh sb="9" eb="11">
      <t>カカク</t>
    </rPh>
    <rPh sb="17" eb="18">
      <t>エン</t>
    </rPh>
    <phoneticPr fontId="1"/>
  </si>
  <si>
    <t>（令和2年1月 全道平均 経済産業省資源エネルギー庁調べ）消費税込</t>
    <rPh sb="18" eb="20">
      <t>シゲン</t>
    </rPh>
    <rPh sb="25" eb="26">
      <t>チョウ</t>
    </rPh>
    <rPh sb="26" eb="27">
      <t>シラ</t>
    </rPh>
    <phoneticPr fontId="1"/>
  </si>
  <si>
    <t>㎏</t>
    <phoneticPr fontId="1"/>
  </si>
  <si>
    <t>30.24kwh</t>
    <phoneticPr fontId="1"/>
  </si>
  <si>
    <t>53.08kwh</t>
    <phoneticPr fontId="1"/>
  </si>
  <si>
    <t>　　　</t>
    <phoneticPr fontId="1"/>
  </si>
  <si>
    <t>35.5ℓ</t>
    <phoneticPr fontId="1"/>
  </si>
  <si>
    <t>㎏</t>
    <phoneticPr fontId="1"/>
  </si>
  <si>
    <t>　　</t>
    <phoneticPr fontId="1"/>
  </si>
  <si>
    <t>30.3㎥</t>
    <phoneticPr fontId="1"/>
  </si>
  <si>
    <t>313kwh</t>
    <phoneticPr fontId="1"/>
  </si>
  <si>
    <t>㎏</t>
    <phoneticPr fontId="1"/>
  </si>
  <si>
    <t>208.5ℓ</t>
    <phoneticPr fontId="1"/>
  </si>
  <si>
    <t>㎏</t>
    <phoneticPr fontId="1"/>
  </si>
  <si>
    <t>162.7㎥</t>
    <phoneticPr fontId="1"/>
  </si>
  <si>
    <t>1,769.7kwh</t>
    <phoneticPr fontId="1"/>
  </si>
  <si>
    <t>㎏</t>
    <phoneticPr fontId="1"/>
  </si>
  <si>
    <t>49ℓ</t>
    <phoneticPr fontId="1"/>
  </si>
  <si>
    <t>61.72kwh</t>
    <phoneticPr fontId="1"/>
  </si>
  <si>
    <t>43.84kwh</t>
    <phoneticPr fontId="1"/>
  </si>
  <si>
    <t>㎏</t>
    <phoneticPr fontId="1"/>
  </si>
  <si>
    <t>107.54kwh</t>
    <phoneticPr fontId="1"/>
  </si>
  <si>
    <t>㎏</t>
    <phoneticPr fontId="1"/>
  </si>
  <si>
    <t>45.78kwh</t>
    <phoneticPr fontId="1"/>
  </si>
  <si>
    <t>㎏</t>
    <phoneticPr fontId="1"/>
  </si>
  <si>
    <t>8.36ℓ</t>
    <phoneticPr fontId="1"/>
  </si>
  <si>
    <t>㎏</t>
    <phoneticPr fontId="1"/>
  </si>
  <si>
    <t>18.66ℓ</t>
    <phoneticPr fontId="1"/>
  </si>
  <si>
    <t>㎏</t>
    <phoneticPr fontId="1"/>
  </si>
  <si>
    <t>7.32㎥</t>
    <phoneticPr fontId="1"/>
  </si>
  <si>
    <t>エネルギー</t>
    <phoneticPr fontId="1"/>
  </si>
  <si>
    <t>93.28kwh</t>
    <phoneticPr fontId="1"/>
  </si>
  <si>
    <t>201.86kwh</t>
    <phoneticPr fontId="1"/>
  </si>
  <si>
    <t>34.90kwh</t>
    <phoneticPr fontId="1"/>
  </si>
  <si>
    <t>26.40kwh</t>
    <phoneticPr fontId="1"/>
  </si>
  <si>
    <t>16.79kwh</t>
    <phoneticPr fontId="1"/>
  </si>
  <si>
    <t>27.10kwh</t>
    <phoneticPr fontId="1"/>
  </si>
  <si>
    <t>パソコン</t>
    <phoneticPr fontId="1"/>
  </si>
  <si>
    <t>31.57kwh</t>
    <phoneticPr fontId="1"/>
  </si>
  <si>
    <t>90.00kwh</t>
    <phoneticPr fontId="1"/>
  </si>
  <si>
    <t>19.71kwh</t>
    <phoneticPr fontId="1"/>
  </si>
  <si>
    <t>—</t>
    <phoneticPr fontId="1"/>
  </si>
  <si>
    <t>—</t>
    <phoneticPr fontId="1"/>
  </si>
  <si>
    <t>ふんわりアクセルで「eスタート」</t>
    <phoneticPr fontId="1"/>
  </si>
  <si>
    <t>発進時、5秒間で20km/h程度の加速を意識した場合</t>
    <phoneticPr fontId="1"/>
  </si>
  <si>
    <t>ガソリン</t>
    <phoneticPr fontId="1"/>
  </si>
  <si>
    <t>83.57ℓ</t>
    <phoneticPr fontId="1"/>
  </si>
  <si>
    <t>ガソリン</t>
    <phoneticPr fontId="1"/>
  </si>
  <si>
    <t>29.29ℓ</t>
    <phoneticPr fontId="1"/>
  </si>
  <si>
    <t>18.09ℓ</t>
    <phoneticPr fontId="1"/>
  </si>
  <si>
    <t>アイドリングストップ</t>
    <phoneticPr fontId="1"/>
  </si>
  <si>
    <t>17.33ℓ</t>
    <phoneticPr fontId="1"/>
  </si>
  <si>
    <t>※出典：経済産業省 北海道経済産業局「実践 おうちで省エネ」</t>
    <phoneticPr fontId="1"/>
  </si>
  <si>
    <t>CO2排出係数</t>
    <phoneticPr fontId="1"/>
  </si>
  <si>
    <r>
      <t>kgCO</t>
    </r>
    <r>
      <rPr>
        <vertAlign val="subscript"/>
        <sz val="8"/>
        <color theme="1"/>
        <rFont val="HG丸ｺﾞｼｯｸM-PRO"/>
        <family val="3"/>
        <charset val="128"/>
      </rPr>
      <t>2</t>
    </r>
    <r>
      <rPr>
        <sz val="8"/>
        <color theme="1"/>
        <rFont val="HG丸ｺﾞｼｯｸM-PRO"/>
        <family val="3"/>
        <charset val="128"/>
      </rPr>
      <t>/kWh</t>
    </r>
    <phoneticPr fontId="1"/>
  </si>
  <si>
    <r>
      <t>kgCO</t>
    </r>
    <r>
      <rPr>
        <vertAlign val="subscript"/>
        <sz val="8"/>
        <color theme="1"/>
        <rFont val="HG丸ｺﾞｼｯｸM-PRO"/>
        <family val="3"/>
        <charset val="128"/>
      </rPr>
      <t>2</t>
    </r>
    <r>
      <rPr>
        <sz val="8"/>
        <color theme="1"/>
        <rFont val="HG丸ｺﾞｼｯｸM-PRO"/>
        <family val="3"/>
        <charset val="128"/>
      </rPr>
      <t>/m</t>
    </r>
    <r>
      <rPr>
        <vertAlign val="superscript"/>
        <sz val="8"/>
        <color theme="1"/>
        <rFont val="HG丸ｺﾞｼｯｸM-PRO"/>
        <family val="3"/>
        <charset val="128"/>
      </rPr>
      <t>3</t>
    </r>
    <phoneticPr fontId="1"/>
  </si>
  <si>
    <r>
      <t>kgCO</t>
    </r>
    <r>
      <rPr>
        <vertAlign val="subscript"/>
        <sz val="8"/>
        <color theme="1"/>
        <rFont val="HG丸ｺﾞｼｯｸM-PRO"/>
        <family val="3"/>
        <charset val="128"/>
      </rPr>
      <t>2</t>
    </r>
    <r>
      <rPr>
        <sz val="8"/>
        <color theme="1"/>
        <rFont val="HG丸ｺﾞｼｯｸM-PRO"/>
        <family val="3"/>
        <charset val="128"/>
      </rPr>
      <t>/m</t>
    </r>
    <r>
      <rPr>
        <vertAlign val="superscript"/>
        <sz val="8"/>
        <color theme="1"/>
        <rFont val="HG丸ｺﾞｼｯｸM-PRO"/>
        <family val="3"/>
        <charset val="128"/>
      </rPr>
      <t>3</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</si>
  <si>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</si>
  <si>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</si>
  <si>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</si>
  <si>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t>➀  用意するもの</t>
  </si>
  <si>
    <t>　  電気・ガス・水道の使用量及び料金が記載された検針票や、ガソリン・灯油を購入した時の</t>
  </si>
  <si>
    <t>　  レシートなどをそろえます。</t>
  </si>
  <si>
    <t>令　和：　           　　　　</t>
    <phoneticPr fontId="1"/>
  </si>
  <si>
    <t xml:space="preserve">令　和：　      　    </t>
    <phoneticPr fontId="1"/>
  </si>
  <si>
    <t xml:space="preserve"> 　 家計簿のように、月ごとの使用量・購入量・金額を入力表に入力しましょう！</t>
    <phoneticPr fontId="1"/>
  </si>
  <si>
    <t>②　入力してみましょう！　　　お名前：</t>
    <phoneticPr fontId="1"/>
  </si>
  <si>
    <r>
      <t>③　入力後、入力表の右下部にCO₂排出量合計が記載されるので、こちらが</t>
    </r>
    <r>
      <rPr>
        <b/>
        <u/>
        <sz val="11"/>
        <color rgb="FFFF0000"/>
        <rFont val="HG丸ｺﾞｼｯｸM-PRO"/>
        <family val="3"/>
        <charset val="128"/>
      </rPr>
      <t>あなたのご家庭</t>
    </r>
    <phoneticPr fontId="1"/>
  </si>
  <si>
    <t xml:space="preserve"> 年度（前年度）</t>
    <phoneticPr fontId="1"/>
  </si>
  <si>
    <t>年度（今年度）</t>
    <rPh sb="0" eb="2">
      <t>ネンド</t>
    </rPh>
    <rPh sb="3" eb="4">
      <t>イマ</t>
    </rPh>
    <phoneticPr fontId="1"/>
  </si>
  <si>
    <r>
      <t>CO</t>
    </r>
    <r>
      <rPr>
        <vertAlign val="subscript"/>
        <sz val="18"/>
        <color theme="1"/>
        <rFont val="ＭＳ Ｐゴシック"/>
        <family val="3"/>
        <charset val="128"/>
        <scheme val="minor"/>
      </rPr>
      <t>2</t>
    </r>
    <r>
      <rPr>
        <sz val="18"/>
        <color theme="1"/>
        <rFont val="ＭＳ Ｐゴシック"/>
        <family val="3"/>
        <charset val="128"/>
        <scheme val="minor"/>
      </rPr>
      <t>排出量合計</t>
    </r>
    <rPh sb="3" eb="5">
      <t>ハイシュツ</t>
    </rPh>
    <rPh sb="5" eb="6">
      <t>リョウ</t>
    </rPh>
    <rPh sb="6" eb="8">
      <t>ゴウケイ</t>
    </rPh>
    <phoneticPr fontId="1"/>
  </si>
  <si>
    <r>
      <t>　  入力すると</t>
    </r>
    <r>
      <rPr>
        <b/>
        <u/>
        <sz val="11"/>
        <color rgb="FFFF0000"/>
        <rFont val="HG丸ｺﾞｼｯｸM-PRO"/>
        <family val="3"/>
        <charset val="128"/>
      </rPr>
      <t>1人あたりのCO₂排出量</t>
    </r>
    <r>
      <rPr>
        <sz val="11"/>
        <color theme="1"/>
        <rFont val="HG丸ｺﾞｼｯｸM-PRO"/>
        <family val="3"/>
        <charset val="128"/>
      </rPr>
      <t xml:space="preserve">が算出されます。　　 　  </t>
    </r>
    <r>
      <rPr>
        <sz val="14"/>
        <color theme="1"/>
        <rFont val="HG丸ｺﾞｼｯｸM-PRO"/>
        <family val="3"/>
        <charset val="128"/>
      </rPr>
      <t xml:space="preserve"> ⇒</t>
    </r>
    <phoneticPr fontId="1"/>
  </si>
  <si>
    <r>
      <t xml:space="preserve">　  </t>
    </r>
    <r>
      <rPr>
        <b/>
        <u/>
        <sz val="11"/>
        <color rgb="FFFF0000"/>
        <rFont val="HG丸ｺﾞｼｯｸM-PRO"/>
        <family val="3"/>
        <charset val="128"/>
      </rPr>
      <t>から出たCO₂排出量</t>
    </r>
    <r>
      <rPr>
        <sz val="11"/>
        <color theme="1"/>
        <rFont val="HG丸ｺﾞｼｯｸM-PRO"/>
        <family val="3"/>
        <charset val="128"/>
      </rPr>
      <t>です。さらに、その下の家族の人数を</t>
    </r>
    <rPh sb="24" eb="26">
      <t>カゾク</t>
    </rPh>
    <phoneticPr fontId="1"/>
  </si>
  <si>
    <t>【今年度】</t>
    <rPh sb="1" eb="4">
      <t>コンネンド</t>
    </rPh>
    <phoneticPr fontId="1"/>
  </si>
  <si>
    <t>【前年度】</t>
    <rPh sb="1" eb="4">
      <t>ゼンネンド</t>
    </rPh>
    <phoneticPr fontId="1"/>
  </si>
  <si>
    <t>家のエコ診断結果</t>
    <rPh sb="0" eb="1">
      <t>ケ</t>
    </rPh>
    <rPh sb="4" eb="6">
      <t>シンダン</t>
    </rPh>
    <rPh sb="6" eb="8">
      <t>ケッカ</t>
    </rPh>
    <phoneticPr fontId="1"/>
  </si>
  <si>
    <t>こちらから</t>
    <phoneticPr fontId="1"/>
  </si>
  <si>
    <t>こちらから</t>
    <phoneticPr fontId="1"/>
  </si>
  <si>
    <t>【今年度のCO₂排出量】</t>
    <rPh sb="1" eb="4">
      <t>コンネンド</t>
    </rPh>
    <rPh sb="8" eb="10">
      <t>ハイシュツ</t>
    </rPh>
    <rPh sb="10" eb="11">
      <t>リョウ</t>
    </rPh>
    <phoneticPr fontId="1"/>
  </si>
  <si>
    <t>㎏</t>
    <phoneticPr fontId="1"/>
  </si>
  <si>
    <t>【前年度のCO₂排出量】</t>
    <rPh sb="1" eb="2">
      <t>マエ</t>
    </rPh>
    <rPh sb="8" eb="10">
      <t>ハイシュツ</t>
    </rPh>
    <rPh sb="10" eb="11">
      <t>リョウ</t>
    </rPh>
    <phoneticPr fontId="1"/>
  </si>
  <si>
    <t>今年度シートへは、</t>
    <rPh sb="0" eb="1">
      <t>イマ</t>
    </rPh>
    <phoneticPr fontId="1"/>
  </si>
  <si>
    <t>前年度シートへは、</t>
    <rPh sb="0" eb="1">
      <t>マエ</t>
    </rPh>
    <phoneticPr fontId="1"/>
  </si>
  <si>
    <t>　  CO₂排出量が自動的に算出されます。『とまエコノート』</t>
    <phoneticPr fontId="1"/>
  </si>
  <si>
    <t xml:space="preserve">    光熱費やCO₂総排出量などエコライフの取組みの成果が確認できます。ご家庭での省エネ行動を参考に</t>
    <rPh sb="4" eb="7">
      <t>コウネツヒ</t>
    </rPh>
    <rPh sb="11" eb="12">
      <t>ソウ</t>
    </rPh>
    <rPh sb="27" eb="29">
      <t>セイカ</t>
    </rPh>
    <rPh sb="30" eb="32">
      <t>カクニン</t>
    </rPh>
    <phoneticPr fontId="1"/>
  </si>
  <si>
    <t>　できるところからエコライフに取組みましょう！</t>
    <phoneticPr fontId="1"/>
  </si>
  <si>
    <t>エコ診断結果シート</t>
    <phoneticPr fontId="1"/>
  </si>
  <si>
    <t xml:space="preserve"> のグラフより</t>
    <phoneticPr fontId="1"/>
  </si>
  <si>
    <t>本分</t>
    <rPh sb="0" eb="2">
      <t>ホンブン</t>
    </rPh>
    <phoneticPr fontId="1"/>
  </si>
  <si>
    <t>⇒</t>
    <phoneticPr fontId="1"/>
  </si>
  <si>
    <t>1年間合計</t>
    <phoneticPr fontId="1"/>
  </si>
  <si>
    <t>-</t>
    <phoneticPr fontId="1"/>
  </si>
  <si>
    <t>1年間合計</t>
    <phoneticPr fontId="1"/>
  </si>
  <si>
    <r>
      <t>■</t>
    </r>
    <r>
      <rPr>
        <b/>
        <sz val="18"/>
        <color theme="1"/>
        <rFont val="HG丸ｺﾞｼｯｸM-PRO"/>
        <family val="3"/>
        <charset val="128"/>
      </rPr>
      <t>ご家庭での省エネ行動とその効果</t>
    </r>
    <rPh sb="2" eb="4">
      <t>カテイ</t>
    </rPh>
    <rPh sb="14" eb="16">
      <t>コウカ</t>
    </rPh>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</si>
  <si>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/kWh</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</si>
  <si>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</si>
  <si>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</si>
  <si>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</si>
  <si>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</si>
  <si>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</si>
  <si>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/kWh</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</si>
  <si>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</si>
  <si>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</si>
  <si>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水道</t>
    </r>
    <r>
      <rPr>
        <sz val="11"/>
        <color theme="1"/>
        <rFont val="ＭＳ Ｐゴシック"/>
        <family val="3"/>
        <charset val="128"/>
        <scheme val="minor"/>
      </rPr>
      <t>（苫小牧市）</t>
    </r>
    <rPh sb="0" eb="2">
      <t>スイドウ</t>
    </rPh>
    <rPh sb="3" eb="7">
      <t>トマコマイシ</t>
    </rPh>
    <phoneticPr fontId="1"/>
  </si>
  <si>
    <t>エコ山</t>
    <rPh sb="2" eb="3">
      <t>ヤマ</t>
    </rPh>
    <phoneticPr fontId="1"/>
  </si>
  <si>
    <t>④ 前年度との比較は、入力表(今年度)右端「前年同期比」や</t>
    <rPh sb="11" eb="13">
      <t>ニュウリョク</t>
    </rPh>
    <rPh sb="13" eb="14">
      <t>ヒョウ</t>
    </rPh>
    <rPh sb="15" eb="18">
      <t>コンネンド</t>
    </rPh>
    <rPh sb="19" eb="21">
      <t>ミギハシ</t>
    </rPh>
    <rPh sb="22" eb="24">
      <t>ゼンネン</t>
    </rPh>
    <rPh sb="24" eb="27">
      <t>ドウキヒ</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</si>
</sst>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0;[Red]\-#,##0.000"/>
    <numFmt numFmtId="177" formatCode="#,##0&quot; kWh&quot;"/>
    <numFmt numFmtId="178" formatCode="#,##0&quot; 円&quot;"/>
    <numFmt numFmtId="179" formatCode="#,##0&quot; kg&quot;"/>
    <numFmt numFmtId="180" formatCode="#,##0&quot; ㎥&quot;"/>
    <numFmt numFmtId="181" formatCode="#,##0&quot;　ℓ&quot;"/>
    <numFmt numFmtId="182" formatCode="#,##0&quot;　人&quot;"/>
    <numFmt numFmtId="183" formatCode="#,##0.0_ "/>
    <numFmt numFmtId="184" formatCode="m&quot;月&quot;"/>
    <numFmt numFmtId="185" formatCode="m"/>
  </numFmts>
  <fonts count="51" x14ac:knownFonts="1">
    <font>
      <sz val="11"/>
      <color theme="1"/>
      <name val="ＭＳ Ｐゴシック"/>
      <family val="2"/>
      <charset val="128"/>
      <scheme val="minor"/>
    </font>
    <font>
      <sz val="6"/>
      <name val="ＭＳ Ｐゴシック"/>
      <family val="2"/>
      <charset val="128"/>
      <scheme val="minor"/>
    </font>
    <font>
      <sz val="18"/>
      <color theme="1"/>
      <name val="ＤＦ特太ゴシック体"/>
      <family val="3"/>
      <charset val="128"/>
    </font>
    <font>
      <sz val="14"/>
      <color theme="1"/>
      <name val="ＤＦ特太ゴシック体"/>
      <family val="3"/>
      <charset val="128"/>
    </font>
    <font>
      <sz val="8"/>
      <color theme="1"/>
      <name val="ＭＳ Ｐゴシック"/>
      <family val="2"/>
      <charset val="128"/>
      <scheme val="minor"/>
    </font>
    <font>
      <sz val="8"/>
      <color theme="1"/>
      <name val="ＭＳ Ｐゴシック"/>
      <family val="3"/>
      <charset val="128"/>
      <scheme val="minor"/>
    </font>
    <font>
      <sz val="11"/>
      <color theme="1"/>
      <name val="ＭＳ Ｐゴシック"/>
      <family val="2"/>
      <charset val="128"/>
      <scheme val="minor"/>
    </font>
    <font>
      <sz val="36"/>
      <color theme="1"/>
      <name val="ＤＦ特太ゴシック体"/>
      <family val="3"/>
      <charset val="128"/>
    </font>
    <font>
      <sz val="12"/>
      <color theme="1"/>
      <name val="ＭＳ Ｐゴシック"/>
      <family val="2"/>
      <charset val="128"/>
      <scheme val="minor"/>
    </font>
    <font>
      <sz val="12"/>
      <color theme="1"/>
      <name val="ＭＳ Ｐゴシック"/>
      <family val="3"/>
      <charset val="128"/>
      <scheme val="minor"/>
    </font>
    <font>
      <vertAlign val="subscript"/>
      <sz val="12"/>
      <color theme="1"/>
      <name val="ＭＳ Ｐゴシック"/>
      <family val="3"/>
      <charset val="128"/>
      <scheme val="minor"/>
    </font>
    <font>
      <vertAlign val="superscrip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12"/>
      <color indexed="81"/>
      <name val="HG丸ｺﾞｼｯｸM-PRO"/>
      <family val="3"/>
      <charset val="128"/>
    </font>
    <font>
      <b/>
      <sz val="14"/>
      <color indexed="81"/>
      <name val="HG丸ｺﾞｼｯｸM-PRO"/>
      <family val="3"/>
      <charset val="128"/>
    </font>
    <font>
      <sz val="28"/>
      <color theme="1"/>
      <name val="HGP創英角ﾎﾟｯﾌﾟ体"/>
      <family val="3"/>
      <charset val="128"/>
    </font>
    <font>
      <sz val="36"/>
      <color theme="1"/>
      <name val="HGP創英角ﾎﾟｯﾌﾟ体"/>
      <family val="3"/>
      <charset val="128"/>
    </font>
    <font>
      <sz val="26"/>
      <color theme="1"/>
      <name val="HGP創英角ﾎﾟｯﾌﾟ体"/>
      <family val="3"/>
      <charset val="128"/>
    </font>
    <font>
      <b/>
      <vertAlign val="subscript"/>
      <sz val="12"/>
      <color theme="1"/>
      <name val="ＭＳ Ｐゴシック"/>
      <family val="3"/>
      <charset val="128"/>
      <scheme val="minor"/>
    </font>
    <font>
      <sz val="14"/>
      <color theme="1"/>
      <name val="ＭＳ Ｐゴシック"/>
      <family val="2"/>
      <charset val="128"/>
      <scheme val="minor"/>
    </font>
    <font>
      <b/>
      <sz val="18"/>
      <color theme="1"/>
      <name val="ＤＨＰ特太ゴシック体"/>
      <family val="3"/>
      <charset val="128"/>
    </font>
    <font>
      <b/>
      <sz val="18"/>
      <color theme="1"/>
      <name val="HG丸ｺﾞｼｯｸM-PRO"/>
      <family val="3"/>
      <charset val="128"/>
    </font>
    <font>
      <sz val="11"/>
      <color theme="1"/>
      <name val="HG丸ｺﾞｼｯｸM-PRO"/>
      <family val="3"/>
      <charset val="128"/>
    </font>
    <font>
      <sz val="10"/>
      <color theme="1"/>
      <name val="HG丸ｺﾞｼｯｸM-PRO"/>
      <family val="3"/>
      <charset val="128"/>
    </font>
    <font>
      <sz val="9"/>
      <color theme="1"/>
      <name val="HG丸ｺﾞｼｯｸM-PRO"/>
      <family val="3"/>
      <charset val="128"/>
    </font>
    <font>
      <sz val="8"/>
      <color theme="1"/>
      <name val="HG丸ｺﾞｼｯｸM-PRO"/>
      <family val="3"/>
      <charset val="128"/>
    </font>
    <font>
      <sz val="9"/>
      <color theme="1"/>
      <name val="ＭＳ Ｐゴシック"/>
      <family val="3"/>
      <charset val="128"/>
      <scheme val="minor"/>
    </font>
    <font>
      <vertAlign val="subscript"/>
      <sz val="8"/>
      <color theme="1"/>
      <name val="HG丸ｺﾞｼｯｸM-PRO"/>
      <family val="3"/>
      <charset val="128"/>
    </font>
    <font>
      <vertAlign val="superscript"/>
      <sz val="8"/>
      <color theme="1"/>
      <name val="HG丸ｺﾞｼｯｸM-PRO"/>
      <family val="3"/>
      <charset val="128"/>
    </font>
    <font>
      <sz val="11"/>
      <color theme="1"/>
      <name val="ＭＳ Ｐゴシック"/>
      <family val="3"/>
      <charset val="128"/>
      <scheme val="minor"/>
    </font>
    <font>
      <b/>
      <u/>
      <sz val="11"/>
      <color rgb="FFFF0000"/>
      <name val="HG丸ｺﾞｼｯｸM-PRO"/>
      <family val="3"/>
      <charset val="128"/>
    </font>
    <font>
      <b/>
      <sz val="14"/>
      <color theme="1"/>
      <name val="ＤＨＰ特太ゴシック体"/>
      <family val="3"/>
      <charset val="128"/>
    </font>
    <font>
      <sz val="18"/>
      <color theme="1"/>
      <name val="ＭＳ Ｐゴシック"/>
      <family val="3"/>
      <charset val="128"/>
      <scheme val="minor"/>
    </font>
    <font>
      <vertAlign val="subscript"/>
      <sz val="18"/>
      <color theme="1"/>
      <name val="ＭＳ Ｐゴシック"/>
      <family val="3"/>
      <charset val="128"/>
      <scheme val="minor"/>
    </font>
    <font>
      <u/>
      <sz val="11"/>
      <color theme="10"/>
      <name val="ＭＳ Ｐゴシック"/>
      <family val="2"/>
      <charset val="128"/>
      <scheme val="minor"/>
    </font>
    <font>
      <sz val="14"/>
      <color theme="1"/>
      <name val="HG丸ｺﾞｼｯｸM-PRO"/>
      <family val="3"/>
      <charset val="128"/>
    </font>
    <font>
      <sz val="22"/>
      <color theme="1"/>
      <name val="HGP創英角ﾎﾟｯﾌﾟ体"/>
      <family val="3"/>
      <charset val="128"/>
    </font>
    <font>
      <b/>
      <u/>
      <sz val="11"/>
      <color theme="10"/>
      <name val="HG丸ｺﾞｼｯｸM-PRO"/>
      <family val="3"/>
      <charset val="128"/>
    </font>
    <font>
      <b/>
      <sz val="11"/>
      <color theme="1"/>
      <name val="ＭＳ Ｐゴシック"/>
      <family val="3"/>
      <charset val="128"/>
      <scheme val="minor"/>
    </font>
    <font>
      <b/>
      <sz val="18"/>
      <color rgb="FFFF0000"/>
      <name val="ＭＳ Ｐゴシック"/>
      <family val="3"/>
      <charset val="128"/>
      <scheme val="minor"/>
    </font>
    <font>
      <b/>
      <sz val="16"/>
      <color rgb="FFFF0000"/>
      <name val="ＭＳ Ｐゴシック"/>
      <family val="3"/>
      <charset val="128"/>
      <scheme val="minor"/>
    </font>
    <font>
      <sz val="16"/>
      <color theme="1"/>
      <name val="ＭＳ Ｐゴシック"/>
      <family val="3"/>
      <charset val="128"/>
      <scheme val="minor"/>
    </font>
    <font>
      <b/>
      <sz val="24"/>
      <name val="ＭＳ Ｐゴシック"/>
      <family val="3"/>
      <charset val="128"/>
      <scheme val="minor"/>
    </font>
    <font>
      <b/>
      <u/>
      <sz val="12"/>
      <color theme="10"/>
      <name val="HG丸ｺﾞｼｯｸM-PRO"/>
      <family val="3"/>
      <charset val="128"/>
    </font>
    <font>
      <vertAlign val="subscript"/>
      <sz val="14"/>
      <color theme="1"/>
      <name val="ＭＳ Ｐゴシック"/>
      <family val="3"/>
      <charset val="128"/>
      <scheme val="minor"/>
    </font>
    <font>
      <vertAlign val="superscript"/>
      <sz val="14"/>
      <color theme="1"/>
      <name val="ＭＳ Ｐゴシック"/>
      <family val="3"/>
      <charset val="128"/>
      <scheme val="minor"/>
    </font>
    <font>
      <sz val="18"/>
      <color theme="1"/>
      <name val="ＭＳ Ｐゴシック"/>
      <family val="2"/>
      <charset val="128"/>
      <scheme val="minor"/>
    </font>
    <font>
      <sz val="12"/>
      <color rgb="FF0070C0"/>
      <name val="HG丸ｺﾞｼｯｸM-PRO"/>
      <family val="3"/>
      <charset val="128"/>
    </font>
    <font>
      <sz val="11"/>
      <color rgb="FF0070C0"/>
      <name val="HG丸ｺﾞｼｯｸM-PRO"/>
      <family val="3"/>
      <charset val="128"/>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05FF76"/>
        <bgColor indexed="64"/>
      </patternFill>
    </fill>
    <fill>
      <patternFill patternType="solid">
        <fgColor rgb="FF92D050"/>
        <bgColor indexed="64"/>
      </patternFill>
    </fill>
    <fill>
      <patternFill patternType="solid">
        <fgColor rgb="FFB1E63A"/>
        <bgColor indexed="64"/>
      </patternFill>
    </fill>
    <fill>
      <patternFill patternType="solid">
        <fgColor rgb="FFFFCCFF"/>
        <bgColor indexed="64"/>
      </patternFill>
    </fill>
    <fill>
      <patternFill patternType="solid">
        <fgColor theme="2"/>
        <bgColor indexed="64"/>
      </patternFill>
    </fill>
  </fills>
  <borders count="79">
    <border>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hair">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bottom style="hair">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indexed="64"/>
      </left>
      <right/>
      <top style="thin">
        <color indexed="64"/>
      </top>
      <bottom style="hair">
        <color indexed="64"/>
      </bottom>
      <diagonal/>
    </border>
    <border>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style="thin">
        <color auto="1"/>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
      <left style="hair">
        <color auto="1"/>
      </left>
      <right style="thin">
        <color auto="1"/>
      </right>
      <top style="hair">
        <color auto="1"/>
      </top>
      <bottom style="thin">
        <color auto="1"/>
      </bottom>
      <diagonal/>
    </border>
    <border>
      <left style="thin">
        <color indexed="64"/>
      </left>
      <right style="hair">
        <color indexed="64"/>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diagonal/>
    </border>
  </borders>
  <cellStyleXfs count="4">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36" fillId="0" borderId="0" applyNumberFormat="0" applyFill="0" applyBorder="0" applyAlignment="0" applyProtection="0">
      <alignment vertical="center"/>
    </xf>
  </cellStyleXfs>
  <cellXfs count="239">
    <xf numFmtId="0" fontId="0" fillId="0" borderId="0" xfId="0">
      <alignment vertical="center"/>
    </xf>
    <xf numFmtId="0" fontId="2" fillId="0" borderId="0" xfId="0" applyFont="1" applyAlignment="1">
      <alignment vertical="center"/>
    </xf>
    <xf numFmtId="0" fontId="3" fillId="0" borderId="0" xfId="0" applyFont="1">
      <alignment vertical="center"/>
    </xf>
    <xf numFmtId="38" fontId="0" fillId="0" borderId="0" xfId="1" applyFont="1">
      <alignment vertical="center"/>
    </xf>
    <xf numFmtId="38" fontId="4" fillId="0" borderId="7" xfId="1" applyFont="1" applyFill="1" applyBorder="1" applyAlignment="1">
      <alignment horizontal="left" vertical="center"/>
    </xf>
    <xf numFmtId="38" fontId="5" fillId="0" borderId="7" xfId="1" applyFont="1" applyFill="1" applyBorder="1" applyAlignment="1">
      <alignment horizontal="left" vertical="center"/>
    </xf>
    <xf numFmtId="178" fontId="0" fillId="0" borderId="7" xfId="1" applyNumberFormat="1" applyFont="1" applyFill="1" applyBorder="1">
      <alignment vertical="center"/>
    </xf>
    <xf numFmtId="178" fontId="0" fillId="0" borderId="6" xfId="1" applyNumberFormat="1" applyFont="1" applyFill="1" applyBorder="1">
      <alignment vertical="center"/>
    </xf>
    <xf numFmtId="38" fontId="5" fillId="0" borderId="11" xfId="1" applyFont="1" applyFill="1" applyBorder="1" applyAlignment="1">
      <alignment horizontal="left" vertical="center"/>
    </xf>
    <xf numFmtId="179" fontId="0" fillId="0" borderId="11" xfId="1" applyNumberFormat="1" applyFont="1" applyFill="1" applyBorder="1">
      <alignment vertical="center"/>
    </xf>
    <xf numFmtId="179" fontId="0" fillId="0" borderId="10" xfId="1" applyNumberFormat="1" applyFont="1" applyFill="1" applyBorder="1">
      <alignment vertical="center"/>
    </xf>
    <xf numFmtId="180" fontId="0" fillId="0" borderId="7" xfId="1" applyNumberFormat="1" applyFont="1" applyFill="1" applyBorder="1">
      <alignment vertical="center"/>
    </xf>
    <xf numFmtId="180" fontId="0" fillId="0" borderId="6" xfId="1" applyNumberFormat="1" applyFont="1" applyFill="1" applyBorder="1">
      <alignment vertical="center"/>
    </xf>
    <xf numFmtId="38" fontId="5" fillId="0" borderId="9" xfId="1" applyFont="1" applyFill="1" applyBorder="1" applyAlignment="1">
      <alignment horizontal="left" vertical="center"/>
    </xf>
    <xf numFmtId="179" fontId="0" fillId="0" borderId="9" xfId="1" applyNumberFormat="1" applyFont="1" applyFill="1" applyBorder="1">
      <alignment vertical="center"/>
    </xf>
    <xf numFmtId="179" fontId="0" fillId="0" borderId="8" xfId="1" applyNumberFormat="1" applyFont="1" applyFill="1" applyBorder="1">
      <alignment vertical="center"/>
    </xf>
    <xf numFmtId="181" fontId="0" fillId="0" borderId="19" xfId="1" applyNumberFormat="1" applyFont="1" applyFill="1" applyBorder="1">
      <alignment vertical="center"/>
    </xf>
    <xf numFmtId="181" fontId="0" fillId="0" borderId="20" xfId="1" applyNumberFormat="1" applyFont="1" applyFill="1" applyBorder="1">
      <alignment vertical="center"/>
    </xf>
    <xf numFmtId="181" fontId="0" fillId="0" borderId="22" xfId="1" applyNumberFormat="1" applyFont="1" applyFill="1" applyBorder="1">
      <alignment vertical="center"/>
    </xf>
    <xf numFmtId="178" fontId="0" fillId="0" borderId="14" xfId="1" applyNumberFormat="1" applyFont="1" applyFill="1" applyBorder="1">
      <alignment vertical="center"/>
    </xf>
    <xf numFmtId="179" fontId="0" fillId="0" borderId="24" xfId="1" applyNumberFormat="1" applyFont="1" applyFill="1" applyBorder="1">
      <alignment vertical="center"/>
    </xf>
    <xf numFmtId="38" fontId="0" fillId="0" borderId="0" xfId="1" applyFont="1" applyProtection="1">
      <alignment vertical="center"/>
    </xf>
    <xf numFmtId="38" fontId="0" fillId="0" borderId="0" xfId="1" applyFont="1" applyAlignment="1" applyProtection="1">
      <alignment horizontal="left" vertical="center"/>
    </xf>
    <xf numFmtId="38" fontId="8" fillId="0" borderId="0" xfId="1" applyFont="1" applyBorder="1" applyAlignment="1" applyProtection="1">
      <alignment vertical="center"/>
    </xf>
    <xf numFmtId="38" fontId="8" fillId="0" borderId="0" xfId="1" applyFont="1" applyBorder="1" applyAlignment="1" applyProtection="1">
      <alignment vertical="center" wrapText="1"/>
    </xf>
    <xf numFmtId="38" fontId="8" fillId="0" borderId="0" xfId="1" applyFont="1" applyBorder="1" applyAlignment="1" applyProtection="1">
      <alignment horizontal="left" vertical="center"/>
    </xf>
    <xf numFmtId="38" fontId="9" fillId="0" borderId="26" xfId="1" applyFont="1" applyBorder="1" applyAlignment="1" applyProtection="1">
      <alignment horizontal="center" vertical="center"/>
    </xf>
    <xf numFmtId="177" fontId="9" fillId="2" borderId="21" xfId="1" applyNumberFormat="1" applyFont="1" applyFill="1" applyBorder="1" applyProtection="1">
      <alignment vertical="center"/>
    </xf>
    <xf numFmtId="178" fontId="9" fillId="3" borderId="15" xfId="1" applyNumberFormat="1" applyFont="1" applyFill="1" applyBorder="1" applyProtection="1">
      <alignment vertical="center"/>
    </xf>
    <xf numFmtId="180" fontId="9" fillId="2" borderId="23" xfId="1" applyNumberFormat="1" applyFont="1" applyFill="1" applyBorder="1" applyProtection="1">
      <alignment vertical="center"/>
    </xf>
    <xf numFmtId="180" fontId="9" fillId="2" borderId="21" xfId="1" applyNumberFormat="1" applyFont="1" applyFill="1" applyBorder="1" applyProtection="1">
      <alignment vertical="center"/>
    </xf>
    <xf numFmtId="181" fontId="9" fillId="2" borderId="21" xfId="1" applyNumberFormat="1" applyFont="1" applyFill="1" applyBorder="1" applyProtection="1">
      <alignment vertical="center"/>
    </xf>
    <xf numFmtId="182" fontId="0" fillId="0" borderId="27" xfId="1" applyNumberFormat="1" applyFont="1" applyBorder="1" applyAlignment="1" applyProtection="1">
      <alignment horizontal="right" vertical="center"/>
    </xf>
    <xf numFmtId="183" fontId="9" fillId="2" borderId="23" xfId="1" applyNumberFormat="1" applyFont="1" applyFill="1" applyBorder="1" applyProtection="1">
      <alignment vertical="center"/>
    </xf>
    <xf numFmtId="185" fontId="0" fillId="0" borderId="0" xfId="1" applyNumberFormat="1" applyFont="1" applyProtection="1">
      <alignment vertical="center"/>
    </xf>
    <xf numFmtId="184" fontId="12" fillId="0" borderId="1" xfId="1" applyNumberFormat="1" applyFont="1" applyBorder="1" applyAlignment="1" applyProtection="1">
      <alignment horizontal="center" vertical="center"/>
    </xf>
    <xf numFmtId="184" fontId="12" fillId="0" borderId="38" xfId="1" applyNumberFormat="1" applyFont="1" applyBorder="1" applyAlignment="1" applyProtection="1">
      <alignment horizontal="center" vertical="center"/>
    </xf>
    <xf numFmtId="38" fontId="7" fillId="4" borderId="0" xfId="1" applyFont="1" applyFill="1" applyAlignment="1" applyProtection="1">
      <alignment vertical="center" wrapText="1"/>
      <protection locked="0"/>
    </xf>
    <xf numFmtId="179" fontId="13" fillId="5" borderId="34" xfId="1" applyNumberFormat="1" applyFont="1" applyFill="1" applyBorder="1" applyAlignment="1" applyProtection="1">
      <alignment horizontal="right" vertical="center"/>
    </xf>
    <xf numFmtId="179" fontId="13" fillId="5" borderId="35" xfId="1" applyNumberFormat="1" applyFont="1" applyFill="1" applyBorder="1" applyAlignment="1" applyProtection="1">
      <alignment horizontal="right" vertical="center"/>
    </xf>
    <xf numFmtId="0" fontId="0" fillId="0" borderId="0" xfId="0" applyAlignment="1">
      <alignment horizontal="left" vertical="center"/>
    </xf>
    <xf numFmtId="38" fontId="18" fillId="4" borderId="0" xfId="1" applyFont="1" applyFill="1" applyAlignment="1" applyProtection="1">
      <alignment vertical="center" wrapText="1"/>
      <protection locked="0"/>
    </xf>
    <xf numFmtId="38" fontId="19" fillId="4" borderId="0" xfId="1" applyFont="1" applyFill="1" applyAlignment="1" applyProtection="1">
      <alignment horizontal="right" vertical="center" wrapText="1"/>
      <protection locked="0"/>
    </xf>
    <xf numFmtId="38" fontId="19" fillId="4" borderId="0" xfId="1" applyFont="1" applyFill="1" applyAlignment="1" applyProtection="1">
      <alignment horizontal="center" vertical="center" wrapText="1"/>
      <protection locked="0"/>
    </xf>
    <xf numFmtId="38" fontId="19" fillId="4" borderId="0" xfId="1" applyFont="1" applyFill="1" applyAlignment="1" applyProtection="1">
      <alignment vertical="center" wrapText="1"/>
      <protection locked="0"/>
    </xf>
    <xf numFmtId="38" fontId="17" fillId="4" borderId="0" xfId="1" applyFont="1" applyFill="1" applyAlignment="1" applyProtection="1">
      <alignment vertical="center" wrapText="1"/>
      <protection locked="0"/>
    </xf>
    <xf numFmtId="179" fontId="9" fillId="6" borderId="31" xfId="1" applyNumberFormat="1" applyFont="1" applyFill="1" applyBorder="1" applyProtection="1">
      <alignment vertical="center"/>
    </xf>
    <xf numFmtId="179" fontId="9" fillId="6" borderId="25" xfId="1" applyNumberFormat="1" applyFont="1" applyFill="1" applyBorder="1" applyProtection="1">
      <alignment vertical="center"/>
    </xf>
    <xf numFmtId="179" fontId="9" fillId="6" borderId="9" xfId="1" applyNumberFormat="1" applyFont="1" applyFill="1" applyBorder="1" applyProtection="1">
      <alignment vertical="center"/>
    </xf>
    <xf numFmtId="179" fontId="9" fillId="6" borderId="12" xfId="1" applyNumberFormat="1" applyFont="1" applyFill="1" applyBorder="1" applyProtection="1">
      <alignment vertical="center"/>
    </xf>
    <xf numFmtId="179" fontId="9" fillId="6" borderId="16" xfId="1" applyNumberFormat="1" applyFont="1" applyFill="1" applyBorder="1" applyProtection="1">
      <alignment vertical="center"/>
    </xf>
    <xf numFmtId="38" fontId="9" fillId="6" borderId="41" xfId="1" applyFont="1" applyFill="1" applyBorder="1" applyAlignment="1" applyProtection="1">
      <alignment horizontal="left" vertical="center"/>
    </xf>
    <xf numFmtId="38" fontId="9" fillId="6" borderId="42" xfId="1" applyFont="1" applyFill="1" applyBorder="1" applyAlignment="1" applyProtection="1">
      <alignment horizontal="left" vertical="center"/>
    </xf>
    <xf numFmtId="38" fontId="9" fillId="6" borderId="12" xfId="1" applyFont="1" applyFill="1" applyBorder="1" applyAlignment="1" applyProtection="1">
      <alignment horizontal="left" vertical="center"/>
    </xf>
    <xf numFmtId="38" fontId="9" fillId="2" borderId="39" xfId="1" applyFont="1" applyFill="1" applyBorder="1" applyAlignment="1" applyProtection="1">
      <alignment horizontal="left" vertical="center"/>
    </xf>
    <xf numFmtId="177" fontId="9" fillId="2" borderId="5" xfId="1" applyNumberFormat="1" applyFont="1" applyFill="1" applyBorder="1" applyProtection="1">
      <alignment vertical="center"/>
      <protection locked="0"/>
    </xf>
    <xf numFmtId="183" fontId="9" fillId="2" borderId="22" xfId="1" applyNumberFormat="1" applyFont="1" applyFill="1" applyBorder="1" applyProtection="1">
      <alignment vertical="center"/>
      <protection locked="0"/>
    </xf>
    <xf numFmtId="180" fontId="9" fillId="2" borderId="22" xfId="1" applyNumberFormat="1" applyFont="1" applyFill="1" applyBorder="1" applyProtection="1">
      <alignment vertical="center"/>
      <protection locked="0"/>
    </xf>
    <xf numFmtId="38" fontId="9" fillId="2" borderId="43" xfId="1" applyFont="1" applyFill="1" applyBorder="1" applyAlignment="1" applyProtection="1">
      <alignment horizontal="left" vertical="center"/>
    </xf>
    <xf numFmtId="183" fontId="9" fillId="2" borderId="19" xfId="1" applyNumberFormat="1" applyFont="1" applyFill="1" applyBorder="1" applyProtection="1">
      <alignment vertical="center"/>
      <protection locked="0"/>
    </xf>
    <xf numFmtId="181" fontId="9" fillId="2" borderId="19" xfId="1" applyNumberFormat="1" applyFont="1" applyFill="1" applyBorder="1" applyProtection="1">
      <alignment vertical="center"/>
      <protection locked="0"/>
    </xf>
    <xf numFmtId="38" fontId="9" fillId="3" borderId="40" xfId="1" applyFont="1" applyFill="1" applyBorder="1" applyAlignment="1" applyProtection="1">
      <alignment horizontal="left" vertical="center"/>
    </xf>
    <xf numFmtId="178" fontId="9" fillId="3" borderId="11" xfId="1" applyNumberFormat="1" applyFont="1" applyFill="1" applyBorder="1" applyProtection="1">
      <alignment vertical="center"/>
      <protection locked="0"/>
    </xf>
    <xf numFmtId="178" fontId="9" fillId="3" borderId="7" xfId="1" applyNumberFormat="1" applyFont="1" applyFill="1" applyBorder="1" applyProtection="1">
      <alignment vertical="center"/>
      <protection locked="0"/>
    </xf>
    <xf numFmtId="38" fontId="9" fillId="3" borderId="4" xfId="1" applyFont="1" applyFill="1" applyBorder="1" applyAlignment="1" applyProtection="1">
      <alignment horizontal="left" vertical="center"/>
    </xf>
    <xf numFmtId="178" fontId="9" fillId="3" borderId="5" xfId="1" applyNumberFormat="1" applyFont="1" applyFill="1" applyBorder="1" applyProtection="1">
      <alignment vertical="center"/>
    </xf>
    <xf numFmtId="178" fontId="9" fillId="3" borderId="18" xfId="1" applyNumberFormat="1" applyFont="1" applyFill="1" applyBorder="1" applyProtection="1">
      <alignment vertical="center"/>
    </xf>
    <xf numFmtId="38" fontId="3" fillId="0" borderId="1" xfId="1" applyFont="1" applyFill="1" applyBorder="1" applyAlignment="1" applyProtection="1">
      <alignment horizontal="center" vertical="center"/>
    </xf>
    <xf numFmtId="38" fontId="9" fillId="0" borderId="31" xfId="1" applyFont="1" applyFill="1" applyBorder="1" applyAlignment="1" applyProtection="1">
      <alignment horizontal="center" vertical="center"/>
    </xf>
    <xf numFmtId="38" fontId="9" fillId="0" borderId="32" xfId="1" applyFont="1" applyFill="1" applyBorder="1" applyAlignment="1" applyProtection="1">
      <alignment vertical="center"/>
    </xf>
    <xf numFmtId="38" fontId="9" fillId="0" borderId="32" xfId="1" applyFont="1" applyFill="1" applyBorder="1" applyAlignment="1" applyProtection="1">
      <alignment horizontal="center" vertical="center"/>
    </xf>
    <xf numFmtId="38" fontId="3" fillId="0" borderId="1" xfId="1" applyFont="1" applyFill="1" applyBorder="1" applyAlignment="1" applyProtection="1">
      <alignment horizontal="center" vertical="center" wrapText="1"/>
    </xf>
    <xf numFmtId="38" fontId="13" fillId="0" borderId="0" xfId="1" applyFont="1" applyProtection="1">
      <alignment vertical="center"/>
    </xf>
    <xf numFmtId="38" fontId="9" fillId="0" borderId="38" xfId="1" applyFont="1" applyBorder="1" applyAlignment="1" applyProtection="1">
      <alignment horizontal="center" vertical="center"/>
    </xf>
    <xf numFmtId="177" fontId="9" fillId="2" borderId="18" xfId="1" applyNumberFormat="1" applyFont="1" applyFill="1" applyBorder="1" applyProtection="1">
      <alignment vertical="center"/>
    </xf>
    <xf numFmtId="179" fontId="13" fillId="5" borderId="44" xfId="1" applyNumberFormat="1" applyFont="1" applyFill="1" applyBorder="1" applyAlignment="1" applyProtection="1">
      <alignment horizontal="right" vertical="center"/>
    </xf>
    <xf numFmtId="182" fontId="0" fillId="0" borderId="45" xfId="1" applyNumberFormat="1" applyFont="1" applyBorder="1" applyAlignment="1" applyProtection="1">
      <alignment horizontal="right" vertical="center"/>
    </xf>
    <xf numFmtId="179" fontId="13" fillId="5" borderId="46" xfId="1" applyNumberFormat="1" applyFont="1" applyFill="1" applyBorder="1" applyAlignment="1" applyProtection="1">
      <alignment horizontal="right" vertical="center"/>
    </xf>
    <xf numFmtId="38" fontId="8" fillId="0" borderId="38" xfId="1" applyFont="1" applyBorder="1" applyAlignment="1" applyProtection="1">
      <alignment horizontal="center" vertical="center"/>
    </xf>
    <xf numFmtId="9" fontId="0" fillId="7" borderId="18" xfId="2" applyNumberFormat="1" applyFont="1" applyFill="1" applyBorder="1" applyProtection="1">
      <alignment vertical="center"/>
    </xf>
    <xf numFmtId="38" fontId="4" fillId="0" borderId="22" xfId="1" applyFont="1" applyFill="1" applyBorder="1" applyAlignment="1">
      <alignment horizontal="left" vertical="center"/>
    </xf>
    <xf numFmtId="177" fontId="0" fillId="0" borderId="22" xfId="1" applyNumberFormat="1" applyFont="1" applyFill="1" applyBorder="1">
      <alignment vertical="center"/>
    </xf>
    <xf numFmtId="38" fontId="4" fillId="0" borderId="19" xfId="1" applyFont="1" applyFill="1" applyBorder="1" applyAlignment="1">
      <alignment horizontal="left" vertical="center"/>
    </xf>
    <xf numFmtId="184" fontId="12" fillId="0" borderId="52" xfId="1" applyNumberFormat="1" applyFont="1" applyBorder="1" applyAlignment="1" applyProtection="1">
      <alignment horizontal="center" vertical="center"/>
    </xf>
    <xf numFmtId="177" fontId="9" fillId="2" borderId="19" xfId="1" applyNumberFormat="1" applyFont="1" applyFill="1" applyBorder="1" applyProtection="1">
      <alignment vertical="center"/>
      <protection locked="0"/>
    </xf>
    <xf numFmtId="184" fontId="12" fillId="0" borderId="51" xfId="1" applyNumberFormat="1" applyFont="1" applyBorder="1" applyAlignment="1" applyProtection="1">
      <alignment horizontal="center" vertical="center"/>
    </xf>
    <xf numFmtId="184" fontId="12" fillId="0" borderId="53" xfId="1" applyNumberFormat="1" applyFont="1" applyBorder="1" applyAlignment="1" applyProtection="1">
      <alignment horizontal="center" vertical="center"/>
    </xf>
    <xf numFmtId="184" fontId="12" fillId="0" borderId="54" xfId="1" applyNumberFormat="1" applyFont="1" applyBorder="1" applyAlignment="1" applyProtection="1">
      <alignment horizontal="center" vertical="center"/>
    </xf>
    <xf numFmtId="38" fontId="21" fillId="0" borderId="0" xfId="1" applyFont="1" applyAlignment="1">
      <alignment horizontal="center" vertical="center"/>
    </xf>
    <xf numFmtId="38" fontId="21" fillId="0" borderId="51" xfId="1" applyFont="1" applyBorder="1" applyAlignment="1">
      <alignment horizontal="center" vertical="center"/>
    </xf>
    <xf numFmtId="0" fontId="22" fillId="0" borderId="0" xfId="0" applyFont="1">
      <alignment vertical="center"/>
    </xf>
    <xf numFmtId="0" fontId="26" fillId="8" borderId="61" xfId="0" applyFont="1" applyFill="1" applyBorder="1" applyAlignment="1">
      <alignment horizontal="center" vertical="center"/>
    </xf>
    <xf numFmtId="0" fontId="25" fillId="8" borderId="61" xfId="0" applyFont="1" applyFill="1" applyBorder="1" applyAlignment="1">
      <alignment horizontal="center" vertical="center"/>
    </xf>
    <xf numFmtId="0" fontId="25" fillId="0" borderId="60" xfId="0" applyFont="1" applyBorder="1" applyAlignment="1">
      <alignment vertical="center" wrapText="1"/>
    </xf>
    <xf numFmtId="0" fontId="25" fillId="0" borderId="61" xfId="0" applyFont="1" applyBorder="1" applyAlignment="1">
      <alignment vertical="center" wrapText="1"/>
    </xf>
    <xf numFmtId="0" fontId="25" fillId="0" borderId="61" xfId="0" applyFont="1" applyBorder="1" applyAlignment="1">
      <alignment horizontal="center" vertical="center" wrapText="1"/>
    </xf>
    <xf numFmtId="0" fontId="26" fillId="0" borderId="61" xfId="0" applyFont="1" applyBorder="1" applyAlignment="1">
      <alignment horizontal="right" vertical="center" wrapText="1"/>
    </xf>
    <xf numFmtId="38" fontId="26" fillId="0" borderId="62" xfId="1" applyFont="1" applyBorder="1">
      <alignment vertical="center"/>
    </xf>
    <xf numFmtId="38" fontId="26" fillId="0" borderId="63" xfId="1" applyFont="1" applyBorder="1">
      <alignment vertical="center"/>
    </xf>
    <xf numFmtId="0" fontId="26" fillId="0" borderId="62" xfId="0" applyFont="1" applyBorder="1" applyAlignment="1">
      <alignment horizontal="center" vertical="center" wrapText="1"/>
    </xf>
    <xf numFmtId="38" fontId="26" fillId="0" borderId="40" xfId="1" applyFont="1" applyBorder="1">
      <alignment vertical="center"/>
    </xf>
    <xf numFmtId="38" fontId="26" fillId="0" borderId="6" xfId="1" applyFont="1" applyBorder="1">
      <alignment vertical="center"/>
    </xf>
    <xf numFmtId="0" fontId="25" fillId="8" borderId="60" xfId="0" applyFont="1" applyFill="1" applyBorder="1" applyAlignment="1">
      <alignment vertical="center" wrapText="1"/>
    </xf>
    <xf numFmtId="0" fontId="25" fillId="8" borderId="61" xfId="0" applyFont="1" applyFill="1" applyBorder="1">
      <alignment vertical="center"/>
    </xf>
    <xf numFmtId="0" fontId="25" fillId="8" borderId="61" xfId="0" applyFont="1" applyFill="1" applyBorder="1" applyAlignment="1">
      <alignment vertical="center" wrapText="1"/>
    </xf>
    <xf numFmtId="0" fontId="25" fillId="8" borderId="61" xfId="0" applyFont="1" applyFill="1" applyBorder="1" applyAlignment="1">
      <alignment horizontal="center" vertical="center" wrapText="1"/>
    </xf>
    <xf numFmtId="0" fontId="26" fillId="8" borderId="61" xfId="0" applyFont="1" applyFill="1" applyBorder="1" applyAlignment="1">
      <alignment horizontal="right" vertical="center" wrapText="1"/>
    </xf>
    <xf numFmtId="38" fontId="26" fillId="8" borderId="62" xfId="1" applyFont="1" applyFill="1" applyBorder="1">
      <alignment vertical="center"/>
    </xf>
    <xf numFmtId="38" fontId="26" fillId="8" borderId="63" xfId="1" applyFont="1" applyFill="1" applyBorder="1">
      <alignment vertical="center"/>
    </xf>
    <xf numFmtId="0" fontId="26" fillId="8" borderId="62" xfId="0" applyFont="1" applyFill="1" applyBorder="1" applyAlignment="1">
      <alignment horizontal="center" vertical="center" wrapText="1"/>
    </xf>
    <xf numFmtId="38" fontId="26" fillId="8" borderId="40" xfId="1" applyFont="1" applyFill="1" applyBorder="1">
      <alignment vertical="center"/>
    </xf>
    <xf numFmtId="38" fontId="26" fillId="8" borderId="6" xfId="1" applyFont="1" applyFill="1" applyBorder="1">
      <alignment vertical="center"/>
    </xf>
    <xf numFmtId="0" fontId="25" fillId="0" borderId="61" xfId="0" applyFont="1" applyBorder="1" applyAlignment="1">
      <alignment horizontal="left" vertical="center" wrapText="1"/>
    </xf>
    <xf numFmtId="38" fontId="26" fillId="8" borderId="61" xfId="1" applyFont="1" applyFill="1" applyBorder="1" applyAlignment="1">
      <alignment horizontal="right" vertical="center" wrapText="1"/>
    </xf>
    <xf numFmtId="38" fontId="26" fillId="0" borderId="61" xfId="1" applyFont="1" applyBorder="1" applyAlignment="1">
      <alignment horizontal="right" vertical="center" wrapText="1"/>
    </xf>
    <xf numFmtId="38" fontId="26" fillId="0" borderId="65" xfId="1" applyFont="1" applyBorder="1">
      <alignment vertical="center"/>
    </xf>
    <xf numFmtId="0" fontId="26" fillId="0" borderId="62" xfId="0" applyFont="1" applyBorder="1">
      <alignment vertical="center"/>
    </xf>
    <xf numFmtId="0" fontId="26" fillId="8" borderId="62" xfId="0" applyFont="1" applyFill="1" applyBorder="1">
      <alignment vertical="center"/>
    </xf>
    <xf numFmtId="0" fontId="25" fillId="8" borderId="66" xfId="0" applyFont="1" applyFill="1" applyBorder="1" applyAlignment="1">
      <alignment vertical="center" wrapText="1"/>
    </xf>
    <xf numFmtId="0" fontId="25" fillId="8" borderId="67" xfId="0" applyFont="1" applyFill="1" applyBorder="1" applyAlignment="1">
      <alignment vertical="center" wrapText="1"/>
    </xf>
    <xf numFmtId="0" fontId="25" fillId="8" borderId="67" xfId="0" applyFont="1" applyFill="1" applyBorder="1" applyAlignment="1">
      <alignment horizontal="center" vertical="center" wrapText="1"/>
    </xf>
    <xf numFmtId="0" fontId="26" fillId="8" borderId="67" xfId="0" applyFont="1" applyFill="1" applyBorder="1" applyAlignment="1">
      <alignment horizontal="right" vertical="center" wrapText="1"/>
    </xf>
    <xf numFmtId="0" fontId="26" fillId="8" borderId="68" xfId="0" applyFont="1" applyFill="1" applyBorder="1">
      <alignment vertical="center"/>
    </xf>
    <xf numFmtId="38" fontId="26" fillId="8" borderId="65" xfId="1" applyFont="1" applyFill="1" applyBorder="1">
      <alignment vertical="center"/>
    </xf>
    <xf numFmtId="0" fontId="26" fillId="8" borderId="68" xfId="0" applyFont="1" applyFill="1" applyBorder="1" applyAlignment="1">
      <alignment horizontal="center" vertical="center" wrapText="1"/>
    </xf>
    <xf numFmtId="38" fontId="26" fillId="8" borderId="42" xfId="1" applyFont="1" applyFill="1" applyBorder="1">
      <alignment vertical="center"/>
    </xf>
    <xf numFmtId="38" fontId="26" fillId="8" borderId="8" xfId="1" applyFont="1" applyFill="1" applyBorder="1">
      <alignment vertical="center"/>
    </xf>
    <xf numFmtId="0" fontId="28" fillId="0" borderId="0" xfId="0" applyFont="1">
      <alignment vertical="center"/>
    </xf>
    <xf numFmtId="0" fontId="27" fillId="0" borderId="0" xfId="0" applyFont="1" applyFill="1" applyBorder="1" applyAlignment="1">
      <alignment horizontal="right" vertical="center" wrapText="1"/>
    </xf>
    <xf numFmtId="0" fontId="27" fillId="0" borderId="0" xfId="0" applyFont="1" applyBorder="1" applyAlignment="1">
      <alignment horizontal="right" vertical="center"/>
    </xf>
    <xf numFmtId="38" fontId="26" fillId="0" borderId="0" xfId="1" applyFont="1" applyProtection="1">
      <alignment vertical="center"/>
    </xf>
    <xf numFmtId="0" fontId="24" fillId="0" borderId="0" xfId="0" applyFont="1">
      <alignment vertical="center"/>
    </xf>
    <xf numFmtId="0" fontId="26" fillId="0" borderId="0" xfId="0" applyFont="1">
      <alignment vertical="center"/>
    </xf>
    <xf numFmtId="38" fontId="26" fillId="0" borderId="13" xfId="1" applyFont="1" applyBorder="1" applyAlignment="1" applyProtection="1">
      <alignment horizontal="left" vertical="center" wrapText="1"/>
    </xf>
    <xf numFmtId="38" fontId="27" fillId="0" borderId="70" xfId="1" applyFont="1" applyBorder="1" applyAlignment="1" applyProtection="1">
      <alignment vertical="center" wrapText="1"/>
    </xf>
    <xf numFmtId="38" fontId="26" fillId="0" borderId="71" xfId="1" applyFont="1" applyBorder="1" applyAlignment="1" applyProtection="1">
      <alignment horizontal="left" vertical="center" wrapText="1"/>
    </xf>
    <xf numFmtId="38" fontId="26" fillId="0" borderId="14" xfId="1" applyFont="1" applyBorder="1" applyAlignment="1" applyProtection="1">
      <alignment vertical="center" wrapText="1"/>
    </xf>
    <xf numFmtId="38" fontId="27" fillId="0" borderId="64" xfId="1" applyFont="1" applyBorder="1" applyAlignment="1" applyProtection="1">
      <alignment vertical="center" wrapText="1"/>
    </xf>
    <xf numFmtId="38" fontId="26" fillId="0" borderId="60" xfId="1" applyFont="1" applyBorder="1" applyAlignment="1" applyProtection="1">
      <alignment vertical="center" wrapText="1"/>
    </xf>
    <xf numFmtId="38" fontId="26" fillId="0" borderId="14" xfId="1" applyFont="1" applyBorder="1" applyProtection="1">
      <alignment vertical="center"/>
    </xf>
    <xf numFmtId="38" fontId="26" fillId="0" borderId="60" xfId="1" applyFont="1" applyBorder="1" applyProtection="1">
      <alignment vertical="center"/>
    </xf>
    <xf numFmtId="38" fontId="26" fillId="0" borderId="72" xfId="1" applyFont="1" applyBorder="1" applyProtection="1">
      <alignment vertical="center"/>
    </xf>
    <xf numFmtId="38" fontId="27" fillId="0" borderId="73" xfId="1" applyFont="1" applyBorder="1" applyAlignment="1" applyProtection="1">
      <alignment vertical="center" wrapText="1"/>
    </xf>
    <xf numFmtId="38" fontId="26" fillId="0" borderId="74" xfId="1" applyFont="1" applyBorder="1" applyProtection="1">
      <alignment vertical="center"/>
    </xf>
    <xf numFmtId="0" fontId="24" fillId="0" borderId="0" xfId="0" applyFont="1" applyAlignment="1">
      <alignment vertical="center"/>
    </xf>
    <xf numFmtId="0" fontId="33" fillId="0" borderId="0" xfId="0" applyFont="1">
      <alignment vertical="center"/>
    </xf>
    <xf numFmtId="0" fontId="17" fillId="0" borderId="0" xfId="0" applyFont="1" applyAlignment="1">
      <alignment vertical="center"/>
    </xf>
    <xf numFmtId="0" fontId="17" fillId="0" borderId="0" xfId="0" applyFont="1">
      <alignment vertical="center"/>
    </xf>
    <xf numFmtId="179" fontId="31" fillId="0" borderId="31" xfId="1" applyNumberFormat="1" applyFont="1" applyFill="1" applyBorder="1" applyProtection="1">
      <alignment vertical="center"/>
    </xf>
    <xf numFmtId="179" fontId="31" fillId="0" borderId="9" xfId="1" applyNumberFormat="1" applyFont="1" applyFill="1" applyBorder="1" applyProtection="1">
      <alignment vertical="center"/>
    </xf>
    <xf numFmtId="0" fontId="38" fillId="0" borderId="0" xfId="0" applyFont="1">
      <alignment vertical="center"/>
    </xf>
    <xf numFmtId="177" fontId="31" fillId="0" borderId="19" xfId="1" applyNumberFormat="1" applyFont="1" applyFill="1" applyBorder="1" applyProtection="1">
      <alignment vertical="center"/>
    </xf>
    <xf numFmtId="177" fontId="31" fillId="0" borderId="22" xfId="1" applyNumberFormat="1" applyFont="1" applyFill="1" applyBorder="1" applyProtection="1">
      <alignment vertical="center"/>
    </xf>
    <xf numFmtId="178" fontId="31" fillId="0" borderId="7" xfId="1" applyNumberFormat="1" applyFont="1" applyFill="1" applyBorder="1" applyProtection="1">
      <alignment vertical="center"/>
    </xf>
    <xf numFmtId="183" fontId="31" fillId="0" borderId="22" xfId="1" applyNumberFormat="1" applyFont="1" applyFill="1" applyBorder="1" applyProtection="1">
      <alignment vertical="center"/>
    </xf>
    <xf numFmtId="180" fontId="31" fillId="0" borderId="22" xfId="1" applyNumberFormat="1" applyFont="1" applyFill="1" applyBorder="1" applyProtection="1">
      <alignment vertical="center"/>
    </xf>
    <xf numFmtId="183" fontId="31" fillId="0" borderId="19" xfId="1" applyNumberFormat="1" applyFont="1" applyFill="1" applyBorder="1" applyProtection="1">
      <alignment vertical="center"/>
    </xf>
    <xf numFmtId="181" fontId="31" fillId="0" borderId="19" xfId="1" applyNumberFormat="1" applyFont="1" applyFill="1" applyBorder="1" applyProtection="1">
      <alignment vertical="center"/>
    </xf>
    <xf numFmtId="0" fontId="12" fillId="0" borderId="0" xfId="0" applyFont="1">
      <alignment vertical="center"/>
    </xf>
    <xf numFmtId="0" fontId="24" fillId="0" borderId="0" xfId="0" applyFont="1" applyAlignment="1">
      <alignment horizontal="left" vertical="center"/>
    </xf>
    <xf numFmtId="0" fontId="21" fillId="0" borderId="0" xfId="0" applyFont="1">
      <alignment vertical="center"/>
    </xf>
    <xf numFmtId="0" fontId="41" fillId="0" borderId="75" xfId="0" applyFont="1" applyBorder="1">
      <alignment vertical="center"/>
    </xf>
    <xf numFmtId="0" fontId="41" fillId="0" borderId="75" xfId="0" applyFont="1" applyBorder="1" applyAlignment="1">
      <alignment horizontal="center" vertical="center"/>
    </xf>
    <xf numFmtId="0" fontId="14" fillId="0" borderId="75" xfId="0" applyFont="1" applyBorder="1">
      <alignment vertical="center"/>
    </xf>
    <xf numFmtId="0" fontId="44" fillId="0" borderId="0" xfId="0" applyFont="1" applyAlignment="1">
      <alignment horizontal="center" vertical="center"/>
    </xf>
    <xf numFmtId="0" fontId="45" fillId="0" borderId="0" xfId="3" applyFont="1">
      <alignment vertical="center"/>
    </xf>
    <xf numFmtId="0" fontId="21" fillId="0" borderId="0" xfId="0" applyFont="1" applyAlignment="1">
      <alignment horizontal="center" vertical="center"/>
    </xf>
    <xf numFmtId="0" fontId="12" fillId="0" borderId="0" xfId="0" applyFont="1" applyAlignment="1">
      <alignment horizontal="center" vertical="center"/>
    </xf>
    <xf numFmtId="184" fontId="8" fillId="0" borderId="0" xfId="0" applyNumberFormat="1" applyFont="1">
      <alignment vertical="center"/>
    </xf>
    <xf numFmtId="184" fontId="9" fillId="0" borderId="0" xfId="0" applyNumberFormat="1" applyFont="1">
      <alignment vertical="center"/>
    </xf>
    <xf numFmtId="184" fontId="8" fillId="0" borderId="0" xfId="0" applyNumberFormat="1" applyFont="1" applyBorder="1" applyAlignment="1">
      <alignment vertical="center"/>
    </xf>
    <xf numFmtId="38" fontId="21" fillId="0" borderId="30" xfId="1" applyFont="1" applyBorder="1" applyProtection="1">
      <alignment vertical="center"/>
    </xf>
    <xf numFmtId="38" fontId="12" fillId="0" borderId="30" xfId="1" applyFont="1" applyBorder="1" applyProtection="1">
      <alignment vertical="center"/>
    </xf>
    <xf numFmtId="176" fontId="48" fillId="0" borderId="29" xfId="1" applyNumberFormat="1" applyFont="1" applyFill="1" applyBorder="1" applyProtection="1">
      <alignment vertical="center"/>
      <protection locked="0"/>
    </xf>
    <xf numFmtId="0" fontId="48" fillId="0" borderId="29" xfId="1" applyNumberFormat="1" applyFont="1" applyFill="1" applyBorder="1" applyProtection="1">
      <alignment vertical="center"/>
      <protection locked="0"/>
    </xf>
    <xf numFmtId="2" fontId="48" fillId="0" borderId="29" xfId="1" applyNumberFormat="1" applyFont="1" applyFill="1" applyBorder="1" applyProtection="1">
      <alignment vertical="center"/>
      <protection locked="0"/>
    </xf>
    <xf numFmtId="38" fontId="8" fillId="0" borderId="28" xfId="1" applyFont="1" applyBorder="1" applyAlignment="1" applyProtection="1">
      <alignment horizontal="left" vertical="center" wrapText="1"/>
    </xf>
    <xf numFmtId="38" fontId="8" fillId="0" borderId="28" xfId="1" applyFont="1" applyBorder="1" applyAlignment="1" applyProtection="1">
      <alignment horizontal="left" vertical="center"/>
    </xf>
    <xf numFmtId="38" fontId="9" fillId="0" borderId="28" xfId="1" applyFont="1" applyBorder="1" applyProtection="1">
      <alignment vertical="center"/>
    </xf>
    <xf numFmtId="38" fontId="9" fillId="0" borderId="28" xfId="1" applyFont="1" applyBorder="1" applyAlignment="1" applyProtection="1">
      <alignment vertical="center" wrapText="1"/>
    </xf>
    <xf numFmtId="38" fontId="21" fillId="0" borderId="0" xfId="1" applyFont="1" applyBorder="1" applyAlignment="1" applyProtection="1">
      <alignment horizontal="left" vertical="center"/>
    </xf>
    <xf numFmtId="38" fontId="9" fillId="0" borderId="28" xfId="1" applyFont="1" applyBorder="1" applyAlignment="1" applyProtection="1">
      <alignment horizontal="left" vertical="center"/>
    </xf>
    <xf numFmtId="38" fontId="21" fillId="0" borderId="0" xfId="1" applyFont="1" applyBorder="1" applyAlignment="1" applyProtection="1">
      <alignment vertical="center"/>
    </xf>
    <xf numFmtId="0" fontId="24" fillId="0" borderId="0" xfId="0" applyFont="1" applyAlignment="1">
      <alignment horizontal="center" vertical="center"/>
    </xf>
    <xf numFmtId="38" fontId="2" fillId="0" borderId="0" xfId="0" applyNumberFormat="1" applyFont="1" applyAlignment="1">
      <alignment vertical="center"/>
    </xf>
    <xf numFmtId="0" fontId="49" fillId="0" borderId="0" xfId="0" applyFont="1" applyAlignment="1">
      <alignment horizontal="right" vertical="center"/>
    </xf>
    <xf numFmtId="0" fontId="50" fillId="0" borderId="0" xfId="0" applyFont="1" applyBorder="1" applyAlignment="1">
      <alignment horizontal="center" vertical="center"/>
    </xf>
    <xf numFmtId="0" fontId="39" fillId="0" borderId="0" xfId="3" applyFont="1" applyAlignment="1">
      <alignment horizontal="left" vertical="center"/>
    </xf>
    <xf numFmtId="38" fontId="34" fillId="0" borderId="33" xfId="1" applyFont="1" applyBorder="1" applyAlignment="1" applyProtection="1">
      <alignment horizontal="center" vertical="center"/>
    </xf>
    <xf numFmtId="0" fontId="34" fillId="0" borderId="48" xfId="0" applyFont="1" applyBorder="1" applyAlignment="1">
      <alignment horizontal="center" vertical="center"/>
    </xf>
    <xf numFmtId="38" fontId="34" fillId="0" borderId="49" xfId="1" applyFont="1" applyBorder="1" applyAlignment="1" applyProtection="1">
      <alignment horizontal="center" vertical="center"/>
    </xf>
    <xf numFmtId="0" fontId="34" fillId="0" borderId="50" xfId="0" applyFont="1" applyBorder="1" applyAlignment="1">
      <alignment horizontal="center" vertical="center"/>
    </xf>
    <xf numFmtId="38" fontId="14" fillId="0" borderId="2" xfId="1" applyFont="1" applyFill="1" applyBorder="1" applyAlignment="1" applyProtection="1">
      <alignment horizontal="center" vertical="center"/>
    </xf>
    <xf numFmtId="38" fontId="14" fillId="0" borderId="3" xfId="1" applyFont="1" applyFill="1" applyBorder="1" applyAlignment="1" applyProtection="1">
      <alignment horizontal="center" vertical="center"/>
    </xf>
    <xf numFmtId="38" fontId="17" fillId="0" borderId="0" xfId="1" applyFont="1" applyAlignment="1" applyProtection="1">
      <alignment horizontal="center" vertical="center"/>
    </xf>
    <xf numFmtId="38" fontId="17" fillId="0" borderId="37" xfId="1" applyFont="1" applyBorder="1" applyAlignment="1" applyProtection="1">
      <alignment horizontal="center" vertical="center"/>
    </xf>
    <xf numFmtId="38" fontId="18" fillId="4" borderId="0" xfId="1" applyFont="1" applyFill="1" applyAlignment="1" applyProtection="1">
      <alignment horizontal="center" vertical="center" wrapText="1"/>
      <protection locked="0"/>
    </xf>
    <xf numFmtId="38" fontId="34" fillId="0" borderId="36" xfId="1" applyFont="1" applyFill="1" applyBorder="1" applyAlignment="1" applyProtection="1">
      <alignment horizontal="center" vertical="center"/>
    </xf>
    <xf numFmtId="0" fontId="34" fillId="0" borderId="47" xfId="0" applyFont="1" applyBorder="1" applyAlignment="1">
      <alignment horizontal="center" vertical="center"/>
    </xf>
    <xf numFmtId="0" fontId="14" fillId="0" borderId="0" xfId="0" applyFont="1" applyAlignment="1">
      <alignment horizontal="center" vertical="center"/>
    </xf>
    <xf numFmtId="0" fontId="14" fillId="0" borderId="78" xfId="0" applyFont="1" applyBorder="1" applyAlignment="1">
      <alignment horizontal="center" vertical="center"/>
    </xf>
    <xf numFmtId="0" fontId="44" fillId="0" borderId="0" xfId="0" applyFont="1" applyAlignment="1">
      <alignment horizontal="center" vertical="center"/>
    </xf>
    <xf numFmtId="0" fontId="14" fillId="0" borderId="76" xfId="0" applyFont="1" applyBorder="1" applyAlignment="1">
      <alignment horizontal="right" vertical="center"/>
    </xf>
    <xf numFmtId="0" fontId="14" fillId="0" borderId="77" xfId="0" applyFont="1" applyBorder="1" applyAlignment="1">
      <alignment horizontal="right" vertical="center"/>
    </xf>
    <xf numFmtId="0" fontId="40" fillId="0" borderId="77" xfId="0" applyFont="1" applyBorder="1" applyAlignment="1">
      <alignment horizontal="right" vertical="center"/>
    </xf>
    <xf numFmtId="38" fontId="14" fillId="0" borderId="76" xfId="0" applyNumberFormat="1" applyFont="1" applyBorder="1" applyAlignment="1">
      <alignment horizontal="right" vertical="center"/>
    </xf>
    <xf numFmtId="0" fontId="42" fillId="0" borderId="76" xfId="0" applyFont="1" applyBorder="1" applyAlignment="1">
      <alignment horizontal="right" vertical="center"/>
    </xf>
    <xf numFmtId="0" fontId="43" fillId="0" borderId="77" xfId="0" applyFont="1" applyBorder="1" applyAlignment="1">
      <alignment horizontal="right" vertical="center"/>
    </xf>
    <xf numFmtId="0" fontId="26" fillId="0" borderId="68" xfId="1" applyNumberFormat="1" applyFont="1" applyFill="1" applyBorder="1" applyAlignment="1" applyProtection="1">
      <alignment horizontal="right" vertical="center"/>
      <protection locked="0"/>
    </xf>
    <xf numFmtId="0" fontId="0" fillId="0" borderId="65" xfId="0" applyBorder="1" applyAlignment="1">
      <alignment horizontal="right" vertical="center"/>
    </xf>
    <xf numFmtId="38" fontId="27" fillId="0" borderId="68" xfId="1" applyFont="1" applyBorder="1" applyAlignment="1" applyProtection="1">
      <alignment horizontal="center" vertical="center"/>
    </xf>
    <xf numFmtId="38" fontId="27" fillId="0" borderId="42" xfId="1" applyFont="1" applyBorder="1" applyAlignment="1" applyProtection="1">
      <alignment horizontal="center" vertical="center"/>
    </xf>
    <xf numFmtId="38" fontId="27" fillId="0" borderId="8" xfId="1" applyFont="1" applyBorder="1" applyAlignment="1" applyProtection="1">
      <alignment horizontal="center" vertical="center"/>
    </xf>
    <xf numFmtId="0" fontId="26" fillId="0" borderId="62" xfId="1" applyNumberFormat="1" applyFont="1" applyFill="1" applyBorder="1" applyAlignment="1" applyProtection="1">
      <alignment horizontal="right" vertical="center"/>
      <protection locked="0"/>
    </xf>
    <xf numFmtId="0" fontId="0" fillId="0" borderId="63" xfId="0" applyBorder="1" applyAlignment="1">
      <alignment horizontal="right" vertical="center"/>
    </xf>
    <xf numFmtId="38" fontId="27" fillId="0" borderId="62" xfId="1" applyFont="1" applyBorder="1" applyAlignment="1" applyProtection="1">
      <alignment horizontal="center" vertical="center"/>
    </xf>
    <xf numFmtId="38" fontId="27" fillId="0" borderId="40" xfId="1" applyFont="1" applyBorder="1" applyAlignment="1" applyProtection="1">
      <alignment horizontal="center" vertical="center"/>
    </xf>
    <xf numFmtId="38" fontId="27" fillId="0" borderId="6" xfId="1" applyFont="1" applyBorder="1" applyAlignment="1" applyProtection="1">
      <alignment horizontal="center" vertical="center"/>
    </xf>
    <xf numFmtId="0" fontId="26" fillId="8" borderId="62" xfId="0" applyFont="1" applyFill="1" applyBorder="1" applyAlignment="1">
      <alignment horizontal="center" vertical="center"/>
    </xf>
    <xf numFmtId="0" fontId="26" fillId="8" borderId="63" xfId="0" applyFont="1" applyFill="1" applyBorder="1" applyAlignment="1">
      <alignment horizontal="center" vertical="center"/>
    </xf>
    <xf numFmtId="0" fontId="27" fillId="0" borderId="69" xfId="0" applyFont="1" applyFill="1" applyBorder="1" applyAlignment="1">
      <alignment horizontal="right" vertical="center" wrapText="1"/>
    </xf>
    <xf numFmtId="0" fontId="27" fillId="0" borderId="69" xfId="0" applyFont="1" applyBorder="1" applyAlignment="1">
      <alignment horizontal="right" vertical="center"/>
    </xf>
    <xf numFmtId="176" fontId="26" fillId="0" borderId="57" xfId="1" applyNumberFormat="1" applyFont="1" applyFill="1" applyBorder="1" applyAlignment="1" applyProtection="1">
      <alignment horizontal="right" vertical="center"/>
      <protection locked="0"/>
    </xf>
    <xf numFmtId="0" fontId="0" fillId="0" borderId="58" xfId="0" applyBorder="1" applyAlignment="1">
      <alignment horizontal="right" vertical="center"/>
    </xf>
    <xf numFmtId="38" fontId="27" fillId="0" borderId="57" xfId="1" applyFont="1" applyBorder="1" applyAlignment="1" applyProtection="1">
      <alignment horizontal="center" vertical="center"/>
    </xf>
    <xf numFmtId="38" fontId="27" fillId="0" borderId="39" xfId="1" applyFont="1" applyBorder="1" applyAlignment="1" applyProtection="1">
      <alignment horizontal="center" vertical="center"/>
    </xf>
    <xf numFmtId="38" fontId="27" fillId="0" borderId="17" xfId="1" applyFont="1" applyBorder="1" applyAlignment="1" applyProtection="1">
      <alignment horizontal="center" vertical="center"/>
    </xf>
    <xf numFmtId="0" fontId="25" fillId="8" borderId="56" xfId="0" applyFont="1" applyFill="1" applyBorder="1" applyAlignment="1">
      <alignment horizontal="center" vertical="center"/>
    </xf>
    <xf numFmtId="0" fontId="25" fillId="8" borderId="59" xfId="0" applyFont="1" applyFill="1" applyBorder="1" applyAlignment="1">
      <alignment horizontal="center" vertical="center"/>
    </xf>
    <xf numFmtId="0" fontId="25" fillId="8" borderId="61" xfId="0" applyFont="1" applyFill="1" applyBorder="1" applyAlignment="1">
      <alignment horizontal="center" vertical="center"/>
    </xf>
    <xf numFmtId="0" fontId="25" fillId="8" borderId="64" xfId="0" applyFont="1" applyFill="1" applyBorder="1" applyAlignment="1">
      <alignment horizontal="center" vertical="center"/>
    </xf>
    <xf numFmtId="0" fontId="27" fillId="8" borderId="62" xfId="0" applyFont="1" applyFill="1" applyBorder="1" applyAlignment="1">
      <alignment horizontal="center" vertical="center"/>
    </xf>
    <xf numFmtId="0" fontId="27" fillId="8" borderId="63" xfId="0" applyFont="1" applyFill="1" applyBorder="1" applyAlignment="1">
      <alignment horizontal="center" vertical="center"/>
    </xf>
    <xf numFmtId="0" fontId="24" fillId="8" borderId="55" xfId="0" applyFont="1" applyFill="1" applyBorder="1" applyAlignment="1">
      <alignment horizontal="center" vertical="center"/>
    </xf>
    <xf numFmtId="0" fontId="24" fillId="8" borderId="60" xfId="0" applyFont="1" applyFill="1" applyBorder="1" applyAlignment="1">
      <alignment horizontal="center" vertical="center"/>
    </xf>
    <xf numFmtId="0" fontId="24" fillId="8" borderId="56" xfId="0" applyFont="1" applyFill="1" applyBorder="1" applyAlignment="1">
      <alignment horizontal="center" vertical="center"/>
    </xf>
    <xf numFmtId="0" fontId="24" fillId="8" borderId="61"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58" xfId="0" applyFont="1" applyFill="1" applyBorder="1" applyAlignment="1">
      <alignment horizontal="center" vertical="center"/>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colors>
    <mruColors>
      <color rgb="FF96EDFE"/>
      <color rgb="FFBC5610"/>
      <color rgb="FFFF66CC"/>
      <color rgb="FFFFCCFF"/>
      <color rgb="FFB1E63A"/>
      <color rgb="FF00FFCC"/>
      <color rgb="FF05F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光熱費　合計金額</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
          <c:order val="1"/>
          <c:tx>
            <c:strRef>
              <c:f>'グラフ出力用 (2年分)'!$A$3</c:f>
              <c:strCache>
                <c:ptCount val="1"/>
                <c:pt idx="0">
                  <c:v>電気_金額</c:v>
                </c:pt>
              </c:strCache>
            </c:strRef>
          </c:tx>
          <c:spPr>
            <a:solidFill>
              <a:schemeClr val="accent2"/>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(2年分)'!$B$3:$M$3</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'グラフ出力用 (2年分)'!$A$6</c:f>
              <c:strCache>
                <c:ptCount val="1"/>
                <c:pt idx="0">
                  <c:v>LPガス_金額</c:v>
                </c:pt>
              </c:strCache>
            </c:strRef>
          </c:tx>
          <c:spPr>
            <a:solidFill>
              <a:schemeClr val="accent5"/>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(2年分)'!$B$6:$M$6</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'グラフ出力用 (2年分)'!$A$9</c:f>
              <c:strCache>
                <c:ptCount val="1"/>
                <c:pt idx="0">
                  <c:v>都市ガス_金額</c:v>
                </c:pt>
              </c:strCache>
            </c:strRef>
          </c:tx>
          <c:spPr>
            <a:solidFill>
              <a:schemeClr val="accent2">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(2年分)'!$B$9:$M$9</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0"/>
          <c:order val="10"/>
          <c:tx>
            <c:strRef>
              <c:f>'グラフ出力用 (2年分)'!$A$12</c:f>
              <c:strCache>
                <c:ptCount val="1"/>
                <c:pt idx="0">
                  <c:v>水道_金額</c:v>
                </c:pt>
              </c:strCache>
            </c:strRef>
          </c:tx>
          <c:spPr>
            <a:solidFill>
              <a:schemeClr val="accent5">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(2年分)'!$B$12:$M$12</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3"/>
          <c:order val="13"/>
          <c:tx>
            <c:strRef>
              <c:f>'グラフ出力用 (2年分)'!$A$15</c:f>
              <c:strCache>
                <c:ptCount val="1"/>
                <c:pt idx="0">
                  <c:v>灯油_金額</c:v>
                </c:pt>
              </c:strCache>
            </c:strRef>
          </c:tx>
          <c:spPr>
            <a:solidFill>
              <a:schemeClr val="accent2">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(2年分)'!$B$15:$M$15</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6"/>
          <c:order val="16"/>
          <c:tx>
            <c:strRef>
              <c:f>'グラフ出力用 (2年分)'!$A$18</c:f>
              <c:strCache>
                <c:ptCount val="1"/>
                <c:pt idx="0">
                  <c:v>軽油_金額</c:v>
                </c:pt>
              </c:strCache>
            </c:strRef>
          </c:tx>
          <c:spPr>
            <a:solidFill>
              <a:schemeClr val="accent5">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(2年分)'!$B$18:$M$18</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9"/>
          <c:order val="19"/>
          <c:tx>
            <c:strRef>
              <c:f>'グラフ出力用 (2年分)'!$A$21</c:f>
              <c:strCache>
                <c:ptCount val="1"/>
                <c:pt idx="0">
                  <c:v>ガソリン_金額</c:v>
                </c:pt>
              </c:strCache>
            </c:strRef>
          </c:tx>
          <c:spPr>
            <a:solidFill>
              <a:schemeClr val="accent2">
                <a:lumMod val="8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(2年分)'!$B$21:$M$21</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944926064"/>
        <c:axId val="951162384"/>
        <c:extLst>
          <c:ext xmlns:c15="http://schemas.microsoft.com/office/drawing/2012/chart" uri="{02D57815-91ED-43cb-92C2-25804820EDAC}">
            <c15:filteredBarSeries>
              <c15:ser>
                <c:idx val="0"/>
                <c:order val="0"/>
                <c:tx>
                  <c:strRef>
                    <c:extLst>
                      <c:ext uri="{02D57815-91ED-43cb-92C2-25804820EDAC}">
                        <c15:formulaRef>
                          <c15:sqref>'グラフ出力用 (2年分)'!$A$2</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(2年分)'!$B$2:$M$2</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'グラフ出力用 (2年分)'!$A$4</c15:sqref>
                        </c15:formulaRef>
                      </c:ext>
                    </c:extLst>
                    <c:strCache>
                      <c:ptCount val="1"/>
                      <c:pt idx="0">
                        <c:v>電気_CO2排出量</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(2年分)'!$B$4:$M$4</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(2年分)'!$A$5</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(2年分)'!$B$5:$M$5</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'グラフ出力用 (2年分)'!$A$7</c15:sqref>
                        </c15:formulaRef>
                      </c:ext>
                    </c:extLst>
                    <c:strCache>
                      <c:ptCount val="1"/>
                      <c:pt idx="0">
                        <c:v>LPガス_CO2排出量</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(2年分)'!$B$7:$M$7</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(2年分)'!$A$8</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(2年分)'!$B$8:$M$8</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'グラフ出力用 (2年分)'!$A$10</c15:sqref>
                        </c15:formulaRef>
                      </c:ext>
                    </c:extLst>
                    <c:strCache>
                      <c:ptCount val="1"/>
                      <c:pt idx="0">
                        <c:v>都市ガス_CO2排出量</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(2年分)'!$B$10:$M$10</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(2年分)'!$A$11</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(2年分)'!$B$11:$M$11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'グラフ出力用 (2年分)'!$A$13</c15:sqref>
                        </c15:formulaRef>
                      </c:ext>
                    </c:extLst>
                    <c:strCache>
                      <c:ptCount val="1"/>
                      <c:pt idx="0">
                        <c:v>水道_CO2排出量</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(2年分)'!$B$13:$M$13</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(2年分)'!$A$14</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(2年分)'!$B$14:$M$14</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4"/>
                <c:order val="14"/>
                <c:tx>
                  <c:strRef>
                    <c:extLst xmlns:c15="http://schemas.microsoft.com/office/drawing/2012/chart">
                      <c:ext xmlns:c15="http://schemas.microsoft.com/office/drawing/2012/chart" uri="{02D57815-91ED-43cb-92C2-25804820EDAC}">
                        <c15:formulaRef>
                          <c15:sqref>'グラフ出力用 (2年分)'!$A$16</c15:sqref>
                        </c15:formulaRef>
                      </c:ext>
                    </c:extLst>
                    <c:strCache>
                      <c:ptCount val="1"/>
                      <c:pt idx="0">
                        <c:v>灯油_CO2排出量</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(2年分)'!$B$16:$M$16</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(2年分)'!$A$17</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(2年分)'!$B$17:$M$17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7"/>
                <c:order val="17"/>
                <c:tx>
                  <c:strRef>
                    <c:extLst xmlns:c15="http://schemas.microsoft.com/office/drawing/2012/chart">
                      <c:ext xmlns:c15="http://schemas.microsoft.com/office/drawing/2012/chart" uri="{02D57815-91ED-43cb-92C2-25804820EDAC}">
                        <c15:formulaRef>
                          <c15:sqref>'グラフ出力用 (2年分)'!$A$19</c15:sqref>
                        </c15:formulaRef>
                      </c:ext>
                    </c:extLst>
                    <c:strCache>
                      <c:ptCount val="1"/>
                      <c:pt idx="0">
                        <c:v>軽油_CO2排出量</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(2年分)'!$B$19:$M$19</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(2年分)'!$A$20</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(2年分)'!$B$20:$M$20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0"/>
                <c:order val="20"/>
                <c:tx>
                  <c:strRef>
                    <c:extLst xmlns:c15="http://schemas.microsoft.com/office/drawing/2012/chart">
                      <c:ext xmlns:c15="http://schemas.microsoft.com/office/drawing/2012/chart" uri="{02D57815-91ED-43cb-92C2-25804820EDAC}">
                        <c15:formulaRef>
                          <c15:sqref>'グラフ出力用 (2年分)'!$A$22</c15:sqref>
                        </c15:formulaRef>
                      </c:ext>
                    </c:extLst>
                    <c:strCache>
                      <c:ptCount val="1"/>
                      <c:pt idx="0">
                        <c:v>ガソリン_CO2排出量</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(2年分)'!$B$22:$M$22</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94492606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62384"/>
        <c:crosses val="autoZero"/>
        <c:auto val="0"/>
        <c:lblAlgn val="ctr"/>
        <c:lblOffset val="100"/>
        <c:noMultiLvlLbl val="1"/>
      </c:catAx>
      <c:valAx>
        <c:axId val="951162384"/>
        <c:scaling>
          <c:orientation val="minMax"/>
        </c:scaling>
        <c:delete val="0"/>
        <c:axPos val="l"/>
        <c:majorGridlines>
          <c:spPr>
            <a:ln w="9525" cap="flat" cmpd="sng" algn="ctr">
              <a:solidFill>
                <a:schemeClr val="tx1">
                  <a:lumMod val="15000"/>
                  <a:lumOff val="85000"/>
                </a:schemeClr>
              </a:solidFill>
              <a:round/>
            </a:ln>
            <a:effectLst/>
          </c:spPr>
        </c:majorGridlines>
        <c:numFmt formatCode="#,##0&quot; 円&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449260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総排出量</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2"/>
          <c:tx>
            <c:strRef>
              <c:f>'グラフ出力用 (2年分)'!$A$4</c:f>
              <c:strCache>
                <c:ptCount val="1"/>
                <c:pt idx="0">
                  <c:v>電気_CO2排出量</c:v>
                </c:pt>
              </c:strCache>
            </c:strRef>
          </c:tx>
          <c:spPr>
            <a:solidFill>
              <a:schemeClr val="accent3"/>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(2年分)'!$B$4:$M$4</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'グラフ出力用 (2年分)'!$A$7</c:f>
              <c:strCache>
                <c:ptCount val="1"/>
                <c:pt idx="0">
                  <c:v>LPガス_CO2排出量</c:v>
                </c:pt>
              </c:strCache>
            </c:strRef>
          </c:tx>
          <c:spPr>
            <a:solidFill>
              <a:schemeClr val="accent6"/>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(2年分)'!$B$7:$M$7</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'グラフ出力用 (2年分)'!$A$10</c:f>
              <c:strCache>
                <c:ptCount val="1"/>
                <c:pt idx="0">
                  <c:v>都市ガス_CO2排出量</c:v>
                </c:pt>
              </c:strCache>
            </c:strRef>
          </c:tx>
          <c:spPr>
            <a:solidFill>
              <a:schemeClr val="accent3">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(2年分)'!$B$10:$M$10</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11"/>
          <c:tx>
            <c:strRef>
              <c:f>'グラフ出力用 (2年分)'!$A$13</c:f>
              <c:strCache>
                <c:ptCount val="1"/>
                <c:pt idx="0">
                  <c:v>水道_CO2排出量</c:v>
                </c:pt>
              </c:strCache>
            </c:strRef>
          </c:tx>
          <c:spPr>
            <a:solidFill>
              <a:schemeClr val="accent6">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(2年分)'!$B$13:$M$13</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'グラフ出力用 (2年分)'!$A$16</c:f>
              <c:strCache>
                <c:ptCount val="1"/>
                <c:pt idx="0">
                  <c:v>灯油_CO2排出量</c:v>
                </c:pt>
              </c:strCache>
            </c:strRef>
          </c:tx>
          <c:spPr>
            <a:solidFill>
              <a:schemeClr val="accent3">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(2年分)'!$B$16:$M$16</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7"/>
          <c:order val="17"/>
          <c:tx>
            <c:strRef>
              <c:f>'グラフ出力用 (2年分)'!$A$19</c:f>
              <c:strCache>
                <c:ptCount val="1"/>
                <c:pt idx="0">
                  <c:v>軽油_CO2排出量</c:v>
                </c:pt>
              </c:strCache>
            </c:strRef>
          </c:tx>
          <c:spPr>
            <a:solidFill>
              <a:schemeClr val="accent6">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(2年分)'!$B$19:$M$19</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0"/>
          <c:order val="20"/>
          <c:tx>
            <c:strRef>
              <c:f>'グラフ出力用 (2年分)'!$A$22</c:f>
              <c:strCache>
                <c:ptCount val="1"/>
                <c:pt idx="0">
                  <c:v>ガソリン_CO2排出量</c:v>
                </c:pt>
              </c:strCache>
            </c:strRef>
          </c:tx>
          <c:spPr>
            <a:solidFill>
              <a:schemeClr val="accent3">
                <a:lumMod val="8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(2年分)'!$B$22:$M$22</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951165648"/>
        <c:axId val="951166192"/>
        <c:extLst>
          <c:ext xmlns:c15="http://schemas.microsoft.com/office/drawing/2012/chart" uri="{02D57815-91ED-43cb-92C2-25804820EDAC}">
            <c15:filteredBarSeries>
              <c15:ser>
                <c:idx val="0"/>
                <c:order val="0"/>
                <c:tx>
                  <c:strRef>
                    <c:extLst>
                      <c:ext uri="{02D57815-91ED-43cb-92C2-25804820EDAC}">
                        <c15:formulaRef>
                          <c15:sqref>'グラフ出力用 (2年分)'!$A$2</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(2年分)'!$B$2:$M$2</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'グラフ出力用 (2年分)'!$A$3</c15:sqref>
                        </c15:formulaRef>
                      </c:ext>
                    </c:extLst>
                    <c:strCache>
                      <c:ptCount val="1"/>
                      <c:pt idx="0">
                        <c:v>電気_金額</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(2年分)'!$B$3:$M$3</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(2年分)'!$A$5</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(2年分)'!$B$5:$M$5</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'グラフ出力用 (2年分)'!$A$6</c15:sqref>
                        </c15:formulaRef>
                      </c:ext>
                    </c:extLst>
                    <c:strCache>
                      <c:ptCount val="1"/>
                      <c:pt idx="0">
                        <c:v>LPガス_金額</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(2年分)'!$B$6:$M$6</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(2年分)'!$A$8</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(2年分)'!$B$8:$M$8</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'グラフ出力用 (2年分)'!$A$9</c15:sqref>
                        </c15:formulaRef>
                      </c:ext>
                    </c:extLst>
                    <c:strCache>
                      <c:ptCount val="1"/>
                      <c:pt idx="0">
                        <c:v>都市ガス_金額</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(2年分)'!$B$9:$M$9</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(2年分)'!$A$11</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(2年分)'!$B$11:$M$11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0"/>
                <c:order val="10"/>
                <c:tx>
                  <c:strRef>
                    <c:extLst xmlns:c15="http://schemas.microsoft.com/office/drawing/2012/chart">
                      <c:ext xmlns:c15="http://schemas.microsoft.com/office/drawing/2012/chart" uri="{02D57815-91ED-43cb-92C2-25804820EDAC}">
                        <c15:formulaRef>
                          <c15:sqref>'グラフ出力用 (2年分)'!$A$12</c15:sqref>
                        </c15:formulaRef>
                      </c:ext>
                    </c:extLst>
                    <c:strCache>
                      <c:ptCount val="1"/>
                      <c:pt idx="0">
                        <c:v>水道_金額</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(2年分)'!$B$12:$M$12</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(2年分)'!$A$14</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(2年分)'!$B$14:$M$14</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'グラフ出力用 (2年分)'!$A$15</c15:sqref>
                        </c15:formulaRef>
                      </c:ext>
                    </c:extLst>
                    <c:strCache>
                      <c:ptCount val="1"/>
                      <c:pt idx="0">
                        <c:v>灯油_金額</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(2年分)'!$B$15:$M$15</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(2年分)'!$A$17</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(2年分)'!$B$17:$M$17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6"/>
                <c:order val="16"/>
                <c:tx>
                  <c:strRef>
                    <c:extLst xmlns:c15="http://schemas.microsoft.com/office/drawing/2012/chart">
                      <c:ext xmlns:c15="http://schemas.microsoft.com/office/drawing/2012/chart" uri="{02D57815-91ED-43cb-92C2-25804820EDAC}">
                        <c15:formulaRef>
                          <c15:sqref>'グラフ出力用 (2年分)'!$A$18</c15:sqref>
                        </c15:formulaRef>
                      </c:ext>
                    </c:extLst>
                    <c:strCache>
                      <c:ptCount val="1"/>
                      <c:pt idx="0">
                        <c:v>軽油_金額</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(2年分)'!$B$18:$M$18</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(2年分)'!$A$20</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(2年分)'!$B$20:$M$20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9"/>
                <c:order val="19"/>
                <c:tx>
                  <c:strRef>
                    <c:extLst xmlns:c15="http://schemas.microsoft.com/office/drawing/2012/chart">
                      <c:ext xmlns:c15="http://schemas.microsoft.com/office/drawing/2012/chart" uri="{02D57815-91ED-43cb-92C2-25804820EDAC}">
                        <c15:formulaRef>
                          <c15:sqref>'グラフ出力用 (2年分)'!$A$21</c15:sqref>
                        </c15:formulaRef>
                      </c:ext>
                    </c:extLst>
                    <c:strCache>
                      <c:ptCount val="1"/>
                      <c:pt idx="0">
                        <c:v>ガソリン_金額</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(2年分)'!$B$21:$M$21</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951165648"/>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66192"/>
        <c:crosses val="autoZero"/>
        <c:auto val="0"/>
        <c:lblAlgn val="ctr"/>
        <c:lblOffset val="100"/>
        <c:noMultiLvlLbl val="1"/>
      </c:catAx>
      <c:valAx>
        <c:axId val="951166192"/>
        <c:scaling>
          <c:orientation val="minMax"/>
        </c:scaling>
        <c:delete val="0"/>
        <c:axPos val="l"/>
        <c:majorGridlines>
          <c:spPr>
            <a:ln w="9525" cap="flat" cmpd="sng" algn="ctr">
              <a:solidFill>
                <a:schemeClr val="tx1">
                  <a:lumMod val="15000"/>
                  <a:lumOff val="85000"/>
                </a:schemeClr>
              </a:solidFill>
              <a:round/>
            </a:ln>
            <a:effectLst/>
          </c:spPr>
        </c:majorGridlines>
        <c:numFmt formatCode="#,##0&quot; 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656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光熱費　合計金額</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
          <c:order val="1"/>
          <c:tx>
            <c:strRef>
              <c:f>'グラフ出力用 (2年分)'!$A$26</c:f>
              <c:strCache>
                <c:ptCount val="1"/>
                <c:pt idx="0">
                  <c:v>電気_金額</c:v>
                </c:pt>
              </c:strCache>
            </c:strRef>
          </c:tx>
          <c:spPr>
            <a:solidFill>
              <a:schemeClr val="accent2"/>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(2年分)'!$B$26:$M$26</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'グラフ出力用 (2年分)'!$A$29</c:f>
              <c:strCache>
                <c:ptCount val="1"/>
                <c:pt idx="0">
                  <c:v>LPガス_金額</c:v>
                </c:pt>
              </c:strCache>
            </c:strRef>
          </c:tx>
          <c:spPr>
            <a:solidFill>
              <a:schemeClr val="accent5"/>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(2年分)'!$B$29:$M$29</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'グラフ出力用 (2年分)'!$A$32</c:f>
              <c:strCache>
                <c:ptCount val="1"/>
                <c:pt idx="0">
                  <c:v>都市ガス_金額</c:v>
                </c:pt>
              </c:strCache>
            </c:strRef>
          </c:tx>
          <c:spPr>
            <a:solidFill>
              <a:schemeClr val="accent2">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(2年分)'!$B$32:$M$32</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0"/>
          <c:order val="10"/>
          <c:tx>
            <c:strRef>
              <c:f>'グラフ出力用 (2年分)'!$A$35</c:f>
              <c:strCache>
                <c:ptCount val="1"/>
                <c:pt idx="0">
                  <c:v>水道_金額</c:v>
                </c:pt>
              </c:strCache>
            </c:strRef>
          </c:tx>
          <c:spPr>
            <a:solidFill>
              <a:schemeClr val="accent5">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(2年分)'!$B$35:$M$35</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3"/>
          <c:order val="13"/>
          <c:tx>
            <c:strRef>
              <c:f>'グラフ出力用 (2年分)'!$A$38</c:f>
              <c:strCache>
                <c:ptCount val="1"/>
                <c:pt idx="0">
                  <c:v>灯油_金額</c:v>
                </c:pt>
              </c:strCache>
            </c:strRef>
          </c:tx>
          <c:spPr>
            <a:solidFill>
              <a:schemeClr val="accent2">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(2年分)'!$B$38:$M$38</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6"/>
          <c:order val="16"/>
          <c:tx>
            <c:strRef>
              <c:f>'グラフ出力用 (2年分)'!$A$41</c:f>
              <c:strCache>
                <c:ptCount val="1"/>
                <c:pt idx="0">
                  <c:v>軽油_金額</c:v>
                </c:pt>
              </c:strCache>
            </c:strRef>
          </c:tx>
          <c:spPr>
            <a:solidFill>
              <a:schemeClr val="accent5">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(2年分)'!$B$41:$M$41</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9"/>
          <c:order val="19"/>
          <c:tx>
            <c:strRef>
              <c:f>'グラフ出力用 (2年分)'!$A$44</c:f>
              <c:strCache>
                <c:ptCount val="1"/>
                <c:pt idx="0">
                  <c:v>ガソリン_金額</c:v>
                </c:pt>
              </c:strCache>
            </c:strRef>
          </c:tx>
          <c:spPr>
            <a:solidFill>
              <a:schemeClr val="accent2">
                <a:lumMod val="8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(2年分)'!$B$44:$M$44</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951151504"/>
        <c:axId val="650841904"/>
        <c:extLst>
          <c:ext xmlns:c15="http://schemas.microsoft.com/office/drawing/2012/chart" uri="{02D57815-91ED-43cb-92C2-25804820EDAC}">
            <c15:filteredBarSeries>
              <c15:ser>
                <c:idx val="0"/>
                <c:order val="0"/>
                <c:tx>
                  <c:strRef>
                    <c:extLst>
                      <c:ext uri="{02D57815-91ED-43cb-92C2-25804820EDAC}">
                        <c15:formulaRef>
                          <c15:sqref>'グラフ出力用 (2年分)'!$A$25</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(2年分)'!$B$25:$M$25</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'グラフ出力用 (2年分)'!$A$27</c15:sqref>
                        </c15:formulaRef>
                      </c:ext>
                    </c:extLst>
                    <c:strCache>
                      <c:ptCount val="1"/>
                      <c:pt idx="0">
                        <c:v>電気_CO2排出量</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(2年分)'!$B$27:$M$27</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(2年分)'!$A$28</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(2年分)'!$B$28:$M$28</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'グラフ出力用 (2年分)'!$A$30</c15:sqref>
                        </c15:formulaRef>
                      </c:ext>
                    </c:extLst>
                    <c:strCache>
                      <c:ptCount val="1"/>
                      <c:pt idx="0">
                        <c:v>LPガス_CO2排出量</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(2年分)'!$B$30:$M$30</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(2年分)'!$A$31</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(2年分)'!$B$31:$M$31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'グラフ出力用 (2年分)'!$A$33</c15:sqref>
                        </c15:formulaRef>
                      </c:ext>
                    </c:extLst>
                    <c:strCache>
                      <c:ptCount val="1"/>
                      <c:pt idx="0">
                        <c:v>都市ガス_CO2排出量</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(2年分)'!$B$33:$M$33</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(2年分)'!$A$34</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(2年分)'!$B$34:$M$34</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'グラフ出力用 (2年分)'!$A$36</c15:sqref>
                        </c15:formulaRef>
                      </c:ext>
                    </c:extLst>
                    <c:strCache>
                      <c:ptCount val="1"/>
                      <c:pt idx="0">
                        <c:v>水道_CO2排出量</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(2年分)'!$B$36:$M$36</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(2年分)'!$A$37</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(2年分)'!$B$37:$M$37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4"/>
                <c:order val="14"/>
                <c:tx>
                  <c:strRef>
                    <c:extLst xmlns:c15="http://schemas.microsoft.com/office/drawing/2012/chart">
                      <c:ext xmlns:c15="http://schemas.microsoft.com/office/drawing/2012/chart" uri="{02D57815-91ED-43cb-92C2-25804820EDAC}">
                        <c15:formulaRef>
                          <c15:sqref>'グラフ出力用 (2年分)'!$A$39</c15:sqref>
                        </c15:formulaRef>
                      </c:ext>
                    </c:extLst>
                    <c:strCache>
                      <c:ptCount val="1"/>
                      <c:pt idx="0">
                        <c:v>灯油_CO2排出量</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(2年分)'!$B$39:$M$39</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(2年分)'!$A$40</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(2年分)'!$B$40:$M$40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7"/>
                <c:order val="17"/>
                <c:tx>
                  <c:strRef>
                    <c:extLst xmlns:c15="http://schemas.microsoft.com/office/drawing/2012/chart">
                      <c:ext xmlns:c15="http://schemas.microsoft.com/office/drawing/2012/chart" uri="{02D57815-91ED-43cb-92C2-25804820EDAC}">
                        <c15:formulaRef>
                          <c15:sqref>'グラフ出力用 (2年分)'!$A$42</c15:sqref>
                        </c15:formulaRef>
                      </c:ext>
                    </c:extLst>
                    <c:strCache>
                      <c:ptCount val="1"/>
                      <c:pt idx="0">
                        <c:v>軽油_CO2排出量</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(2年分)'!$B$42:$M$42</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(2年分)'!$A$43</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(2年分)'!$B$43:$M$43</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0"/>
                <c:order val="20"/>
                <c:tx>
                  <c:strRef>
                    <c:extLst xmlns:c15="http://schemas.microsoft.com/office/drawing/2012/chart">
                      <c:ext xmlns:c15="http://schemas.microsoft.com/office/drawing/2012/chart" uri="{02D57815-91ED-43cb-92C2-25804820EDAC}">
                        <c15:formulaRef>
                          <c15:sqref>'グラフ出力用 (2年分)'!$A$45</c15:sqref>
                        </c15:formulaRef>
                      </c:ext>
                    </c:extLst>
                    <c:strCache>
                      <c:ptCount val="1"/>
                      <c:pt idx="0">
                        <c:v>ガソリン_CO2排出量</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(2年分)'!$B$45:$M$45</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95115150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0841904"/>
        <c:crosses val="autoZero"/>
        <c:auto val="0"/>
        <c:lblAlgn val="ctr"/>
        <c:lblOffset val="100"/>
        <c:noMultiLvlLbl val="1"/>
      </c:catAx>
      <c:valAx>
        <c:axId val="650841904"/>
        <c:scaling>
          <c:orientation val="minMax"/>
        </c:scaling>
        <c:delete val="0"/>
        <c:axPos val="l"/>
        <c:majorGridlines>
          <c:spPr>
            <a:ln w="9525" cap="flat" cmpd="sng" algn="ctr">
              <a:solidFill>
                <a:schemeClr val="tx1">
                  <a:lumMod val="15000"/>
                  <a:lumOff val="85000"/>
                </a:schemeClr>
              </a:solidFill>
              <a:round/>
            </a:ln>
            <a:effectLst/>
          </c:spPr>
        </c:majorGridlines>
        <c:numFmt formatCode="#,##0&quot; 円&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1151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総排出量</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2"/>
          <c:tx>
            <c:strRef>
              <c:f>'グラフ出力用 (2年分)'!$A$27</c:f>
              <c:strCache>
                <c:ptCount val="1"/>
                <c:pt idx="0">
                  <c:v>電気_CO2排出量</c:v>
                </c:pt>
              </c:strCache>
            </c:strRef>
          </c:tx>
          <c:spPr>
            <a:solidFill>
              <a:schemeClr val="accent3"/>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(2年分)'!$B$27:$M$27</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'グラフ出力用 (2年分)'!$A$30</c:f>
              <c:strCache>
                <c:ptCount val="1"/>
                <c:pt idx="0">
                  <c:v>LPガス_CO2排出量</c:v>
                </c:pt>
              </c:strCache>
            </c:strRef>
          </c:tx>
          <c:spPr>
            <a:solidFill>
              <a:schemeClr val="accent6"/>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(2年分)'!$B$30:$M$30</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'グラフ出力用 (2年分)'!$A$33</c:f>
              <c:strCache>
                <c:ptCount val="1"/>
                <c:pt idx="0">
                  <c:v>都市ガス_CO2排出量</c:v>
                </c:pt>
              </c:strCache>
            </c:strRef>
          </c:tx>
          <c:spPr>
            <a:solidFill>
              <a:schemeClr val="accent3">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(2年分)'!$B$33:$M$33</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11"/>
          <c:tx>
            <c:strRef>
              <c:f>'グラフ出力用 (2年分)'!$A$36</c:f>
              <c:strCache>
                <c:ptCount val="1"/>
                <c:pt idx="0">
                  <c:v>水道_CO2排出量</c:v>
                </c:pt>
              </c:strCache>
            </c:strRef>
          </c:tx>
          <c:spPr>
            <a:solidFill>
              <a:schemeClr val="accent6">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(2年分)'!$B$36:$M$36</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'グラフ出力用 (2年分)'!$A$39</c:f>
              <c:strCache>
                <c:ptCount val="1"/>
                <c:pt idx="0">
                  <c:v>灯油_CO2排出量</c:v>
                </c:pt>
              </c:strCache>
            </c:strRef>
          </c:tx>
          <c:spPr>
            <a:solidFill>
              <a:schemeClr val="accent3">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(2年分)'!$B$39:$M$39</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7"/>
          <c:order val="17"/>
          <c:tx>
            <c:strRef>
              <c:f>'グラフ出力用 (2年分)'!$A$42</c:f>
              <c:strCache>
                <c:ptCount val="1"/>
                <c:pt idx="0">
                  <c:v>軽油_CO2排出量</c:v>
                </c:pt>
              </c:strCache>
            </c:strRef>
          </c:tx>
          <c:spPr>
            <a:solidFill>
              <a:schemeClr val="accent6">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(2年分)'!$B$42:$M$42</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0"/>
          <c:order val="20"/>
          <c:tx>
            <c:strRef>
              <c:f>'グラフ出力用 (2年分)'!$A$45</c:f>
              <c:strCache>
                <c:ptCount val="1"/>
                <c:pt idx="0">
                  <c:v>ガソリン_CO2排出量</c:v>
                </c:pt>
              </c:strCache>
            </c:strRef>
          </c:tx>
          <c:spPr>
            <a:solidFill>
              <a:schemeClr val="accent3">
                <a:lumMod val="8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(2年分)'!$B$45:$M$45</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650842992"/>
        <c:axId val="1027545488"/>
        <c:extLst>
          <c:ext xmlns:c15="http://schemas.microsoft.com/office/drawing/2012/chart" uri="{02D57815-91ED-43cb-92C2-25804820EDAC}">
            <c15:filteredBarSeries>
              <c15:ser>
                <c:idx val="0"/>
                <c:order val="0"/>
                <c:tx>
                  <c:strRef>
                    <c:extLst>
                      <c:ext uri="{02D57815-91ED-43cb-92C2-25804820EDAC}">
                        <c15:formulaRef>
                          <c15:sqref>'グラフ出力用 (2年分)'!$A$25</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(2年分)'!$B$25:$M$25</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'グラフ出力用 (2年分)'!$A$26</c15:sqref>
                        </c15:formulaRef>
                      </c:ext>
                    </c:extLst>
                    <c:strCache>
                      <c:ptCount val="1"/>
                      <c:pt idx="0">
                        <c:v>電気_金額</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(2年分)'!$B$26:$M$26</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(2年分)'!$A$28</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(2年分)'!$B$28:$M$28</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'グラフ出力用 (2年分)'!$A$29</c15:sqref>
                        </c15:formulaRef>
                      </c:ext>
                    </c:extLst>
                    <c:strCache>
                      <c:ptCount val="1"/>
                      <c:pt idx="0">
                        <c:v>LPガス_金額</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(2年分)'!$B$29:$M$29</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(2年分)'!$A$31</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(2年分)'!$B$31:$M$31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'グラフ出力用 (2年分)'!$A$32</c15:sqref>
                        </c15:formulaRef>
                      </c:ext>
                    </c:extLst>
                    <c:strCache>
                      <c:ptCount val="1"/>
                      <c:pt idx="0">
                        <c:v>都市ガス_金額</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(2年分)'!$B$32:$M$32</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(2年分)'!$A$34</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(2年分)'!$B$34:$M$34</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0"/>
                <c:order val="10"/>
                <c:tx>
                  <c:strRef>
                    <c:extLst xmlns:c15="http://schemas.microsoft.com/office/drawing/2012/chart">
                      <c:ext xmlns:c15="http://schemas.microsoft.com/office/drawing/2012/chart" uri="{02D57815-91ED-43cb-92C2-25804820EDAC}">
                        <c15:formulaRef>
                          <c15:sqref>'グラフ出力用 (2年分)'!$A$35</c15:sqref>
                        </c15:formulaRef>
                      </c:ext>
                    </c:extLst>
                    <c:strCache>
                      <c:ptCount val="1"/>
                      <c:pt idx="0">
                        <c:v>水道_金額</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(2年分)'!$B$35:$M$35</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(2年分)'!$A$37</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(2年分)'!$B$37:$M$37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'グラフ出力用 (2年分)'!$A$38</c15:sqref>
                        </c15:formulaRef>
                      </c:ext>
                    </c:extLst>
                    <c:strCache>
                      <c:ptCount val="1"/>
                      <c:pt idx="0">
                        <c:v>灯油_金額</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(2年分)'!$B$38:$M$38</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(2年分)'!$A$40</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(2年分)'!$B$40:$M$40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6"/>
                <c:order val="16"/>
                <c:tx>
                  <c:strRef>
                    <c:extLst xmlns:c15="http://schemas.microsoft.com/office/drawing/2012/chart">
                      <c:ext xmlns:c15="http://schemas.microsoft.com/office/drawing/2012/chart" uri="{02D57815-91ED-43cb-92C2-25804820EDAC}">
                        <c15:formulaRef>
                          <c15:sqref>'グラフ出力用 (2年分)'!$A$41</c15:sqref>
                        </c15:formulaRef>
                      </c:ext>
                    </c:extLst>
                    <c:strCache>
                      <c:ptCount val="1"/>
                      <c:pt idx="0">
                        <c:v>軽油_金額</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(2年分)'!$B$41:$M$41</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(2年分)'!$A$43</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(2年分)'!$B$43:$M$43</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9"/>
                <c:order val="19"/>
                <c:tx>
                  <c:strRef>
                    <c:extLst xmlns:c15="http://schemas.microsoft.com/office/drawing/2012/chart">
                      <c:ext xmlns:c15="http://schemas.microsoft.com/office/drawing/2012/chart" uri="{02D57815-91ED-43cb-92C2-25804820EDAC}">
                        <c15:formulaRef>
                          <c15:sqref>'グラフ出力用 (2年分)'!$A$44</c15:sqref>
                        </c15:formulaRef>
                      </c:ext>
                    </c:extLst>
                    <c:strCache>
                      <c:ptCount val="1"/>
                      <c:pt idx="0">
                        <c:v>ガソリン_金額</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(2年分)'!$B$44:$M$44</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650842992"/>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7545488"/>
        <c:crosses val="autoZero"/>
        <c:auto val="0"/>
        <c:lblAlgn val="ctr"/>
        <c:lblOffset val="100"/>
        <c:noMultiLvlLbl val="1"/>
      </c:catAx>
      <c:valAx>
        <c:axId val="1027545488"/>
        <c:scaling>
          <c:orientation val="minMax"/>
        </c:scaling>
        <c:delete val="0"/>
        <c:axPos val="l"/>
        <c:majorGridlines>
          <c:spPr>
            <a:ln w="9525" cap="flat" cmpd="sng" algn="ctr">
              <a:solidFill>
                <a:schemeClr val="tx1">
                  <a:lumMod val="15000"/>
                  <a:lumOff val="85000"/>
                </a:schemeClr>
              </a:solidFill>
              <a:round/>
            </a:ln>
            <a:effectLst/>
          </c:spPr>
        </c:majorGridlines>
        <c:numFmt formatCode="#,##0&quot; 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08429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0.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9.emf"/><Relationship Id="rId5" Type="http://schemas.openxmlformats.org/officeDocument/2006/relationships/image" Target="../media/image5.emf"/><Relationship Id="rId10" Type="http://schemas.microsoft.com/office/2007/relationships/hdphoto" Target="../media/hdphoto2.wdp"/><Relationship Id="rId4" Type="http://schemas.openxmlformats.org/officeDocument/2006/relationships/image" Target="../media/image4.emf"/><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2.xml"/><Relationship Id="rId7" Type="http://schemas.microsoft.com/office/2007/relationships/hdphoto" Target="../media/hdphoto3.wdp"/><Relationship Id="rId2" Type="http://schemas.openxmlformats.org/officeDocument/2006/relationships/chart" Target="../charts/chart1.xml"/><Relationship Id="rId1" Type="http://schemas.openxmlformats.org/officeDocument/2006/relationships/image" Target="../media/image20.png"/><Relationship Id="rId6" Type="http://schemas.openxmlformats.org/officeDocument/2006/relationships/image" Target="../media/image21.png"/><Relationship Id="rId5" Type="http://schemas.openxmlformats.org/officeDocument/2006/relationships/chart" Target="../charts/chart4.xml"/><Relationship Id="rId10" Type="http://schemas.openxmlformats.org/officeDocument/2006/relationships/image" Target="../media/image19.png"/><Relationship Id="rId4" Type="http://schemas.openxmlformats.org/officeDocument/2006/relationships/chart" Target="../charts/chart3.xml"/><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4</xdr:row>
      <xdr:rowOff>163285</xdr:rowOff>
    </xdr:from>
    <xdr:to>
      <xdr:col>10</xdr:col>
      <xdr:colOff>276225</xdr:colOff>
      <xdr:row>57</xdr:row>
      <xdr:rowOff>123087</xdr:rowOff>
    </xdr:to>
    <xdr:pic>
      <xdr:nvPicPr>
        <xdr:cNvPr id="5" name="図 4">
          <a:extLst>
            <a:ext uri="{FF2B5EF4-FFF2-40B4-BE49-F238E27FC236}">
              <a16:creationId xmlns:r="http://schemas.openxmlformats.org/officeDocument/2006/relationships" xmlns:p="http://schemas.openxmlformats.org/presentationml/2006/main" xmlns:a16="http://schemas.microsoft.com/office/drawing/2014/main" xmlns="" xmlns:lc="http://schemas.openxmlformats.org/drawingml/2006/lockedCanvas" id="{BDE90D90-BCDC-4990-8A75-4532CB3C6491}"/>
            </a:ext>
          </a:extLst>
        </xdr:cNvPr>
        <xdr:cNvPicPr>
          <a:picLocks noChangeAspect="1"/>
        </xdr:cNvPicPr>
      </xdr:nvPicPr>
      <xdr:blipFill rotWithShape="1">
        <a:blip xmlns:r="http://schemas.openxmlformats.org/officeDocument/2006/relationships" r:embed="rId1"/>
        <a:srcRect r="21651" b="10593"/>
        <a:stretch/>
      </xdr:blipFill>
      <xdr:spPr>
        <a:xfrm>
          <a:off x="371475" y="849085"/>
          <a:ext cx="6858000" cy="9046652"/>
        </a:xfrm>
        <a:prstGeom prst="rect">
          <a:avLst/>
        </a:prstGeom>
      </xdr:spPr>
    </xdr:pic>
    <xdr:clientData/>
  </xdr:twoCellAnchor>
  <xdr:twoCellAnchor>
    <xdr:from>
      <xdr:col>0</xdr:col>
      <xdr:colOff>376238</xdr:colOff>
      <xdr:row>57</xdr:row>
      <xdr:rowOff>101536</xdr:rowOff>
    </xdr:from>
    <xdr:to>
      <xdr:col>10</xdr:col>
      <xdr:colOff>317501</xdr:colOff>
      <xdr:row>60</xdr:row>
      <xdr:rowOff>70104</xdr:rowOff>
    </xdr:to>
    <xdr:sp macro="" textlink="">
      <xdr:nvSpPr>
        <xdr:cNvPr id="6" name="テキスト ボックス 4"/>
        <xdr:cNvSpPr txBox="1"/>
      </xdr:nvSpPr>
      <xdr:spPr>
        <a:xfrm>
          <a:off x="376238" y="10055161"/>
          <a:ext cx="6815138" cy="492443"/>
        </a:xfrm>
        <a:prstGeom prst="rect">
          <a:avLst/>
        </a:prstGeom>
        <a:solidFill>
          <a:srgbClr val="3399FF"/>
        </a:solidFill>
      </xdr:spPr>
      <xdr:txBody>
        <a:bodyPr wrap="square" rtlCol="0">
          <a:spAutoFit/>
        </a:bodyP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ctr"/>
          <a:r>
            <a:rPr kumimoji="1" lang="ja-JP" altLang="en-US" sz="2400" b="1">
              <a:solidFill>
                <a:sysClr val="window" lastClr="FFFFFF"/>
              </a:solidFill>
              <a:latin typeface="ＭＳ Ｐゴシック" panose="020B0600070205080204" pitchFamily="50" charset="-128"/>
              <a:ea typeface="ＭＳ Ｐゴシック" panose="020B0600070205080204" pitchFamily="50" charset="-128"/>
            </a:rPr>
            <a:t>苫小牧市環境衛生部環境保全課</a:t>
          </a:r>
        </a:p>
      </xdr:txBody>
    </xdr:sp>
    <xdr:clientData/>
  </xdr:twoCellAnchor>
  <xdr:twoCellAnchor editAs="oneCell">
    <xdr:from>
      <xdr:col>6</xdr:col>
      <xdr:colOff>671884</xdr:colOff>
      <xdr:row>94</xdr:row>
      <xdr:rowOff>75741</xdr:rowOff>
    </xdr:from>
    <xdr:to>
      <xdr:col>9</xdr:col>
      <xdr:colOff>494262</xdr:colOff>
      <xdr:row>96</xdr:row>
      <xdr:rowOff>79820</xdr:rowOff>
    </xdr:to>
    <xdr:pic>
      <xdr:nvPicPr>
        <xdr:cNvPr id="647" name="図 646"/>
        <xdr:cNvPicPr>
          <a:picLocks noChangeAspect="1"/>
        </xdr:cNvPicPr>
      </xdr:nvPicPr>
      <xdr:blipFill>
        <a:blip xmlns:r="http://schemas.openxmlformats.org/officeDocument/2006/relationships" r:embed="rId2"/>
        <a:stretch>
          <a:fillRect/>
        </a:stretch>
      </xdr:blipFill>
      <xdr:spPr>
        <a:xfrm>
          <a:off x="4786684" y="17239791"/>
          <a:ext cx="1927403" cy="537479"/>
        </a:xfrm>
        <a:prstGeom prst="rect">
          <a:avLst/>
        </a:prstGeom>
      </xdr:spPr>
    </xdr:pic>
    <xdr:clientData/>
  </xdr:twoCellAnchor>
  <xdr:twoCellAnchor>
    <xdr:from>
      <xdr:col>7</xdr:col>
      <xdr:colOff>105708</xdr:colOff>
      <xdr:row>93</xdr:row>
      <xdr:rowOff>146601</xdr:rowOff>
    </xdr:from>
    <xdr:to>
      <xdr:col>7</xdr:col>
      <xdr:colOff>495300</xdr:colOff>
      <xdr:row>94</xdr:row>
      <xdr:rowOff>122275</xdr:rowOff>
    </xdr:to>
    <xdr:sp macro="" textlink="">
      <xdr:nvSpPr>
        <xdr:cNvPr id="648" name="テキスト ボックス 5"/>
        <xdr:cNvSpPr txBox="1"/>
      </xdr:nvSpPr>
      <xdr:spPr>
        <a:xfrm>
          <a:off x="4906308" y="17043951"/>
          <a:ext cx="389592"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ア</a:t>
          </a:r>
          <a:r>
            <a:rPr kumimoji="1" lang="en-US" altLang="ja-JP" sz="900"/>
            <a:t>)</a:t>
          </a:r>
          <a:endParaRPr kumimoji="1" lang="ja-JP" altLang="en-US" sz="900"/>
        </a:p>
      </xdr:txBody>
    </xdr:sp>
    <xdr:clientData/>
  </xdr:twoCellAnchor>
  <xdr:twoCellAnchor>
    <xdr:from>
      <xdr:col>8</xdr:col>
      <xdr:colOff>214952</xdr:colOff>
      <xdr:row>94</xdr:row>
      <xdr:rowOff>77779</xdr:rowOff>
    </xdr:from>
    <xdr:to>
      <xdr:col>9</xdr:col>
      <xdr:colOff>477838</xdr:colOff>
      <xdr:row>95</xdr:row>
      <xdr:rowOff>1</xdr:rowOff>
    </xdr:to>
    <xdr:sp macro="" textlink="">
      <xdr:nvSpPr>
        <xdr:cNvPr id="651" name="正方形/長方形 650"/>
        <xdr:cNvSpPr/>
      </xdr:nvSpPr>
      <xdr:spPr>
        <a:xfrm>
          <a:off x="5748977" y="17241829"/>
          <a:ext cx="948686" cy="18892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150833</xdr:colOff>
      <xdr:row>87</xdr:row>
      <xdr:rowOff>11375</xdr:rowOff>
    </xdr:from>
    <xdr:to>
      <xdr:col>6</xdr:col>
      <xdr:colOff>674688</xdr:colOff>
      <xdr:row>87</xdr:row>
      <xdr:rowOff>11375</xdr:rowOff>
    </xdr:to>
    <xdr:cxnSp macro="">
      <xdr:nvCxnSpPr>
        <xdr:cNvPr id="652" name="直線コネクタ 651"/>
        <xdr:cNvCxnSpPr/>
      </xdr:nvCxnSpPr>
      <xdr:spPr>
        <a:xfrm>
          <a:off x="2198708" y="14679875"/>
          <a:ext cx="257173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265493</xdr:colOff>
      <xdr:row>95</xdr:row>
      <xdr:rowOff>195888</xdr:rowOff>
    </xdr:from>
    <xdr:to>
      <xdr:col>1</xdr:col>
      <xdr:colOff>638174</xdr:colOff>
      <xdr:row>96</xdr:row>
      <xdr:rowOff>171562</xdr:rowOff>
    </xdr:to>
    <xdr:sp macro="" textlink="">
      <xdr:nvSpPr>
        <xdr:cNvPr id="653" name="テキスト ボックス 42"/>
        <xdr:cNvSpPr txBox="1"/>
      </xdr:nvSpPr>
      <xdr:spPr>
        <a:xfrm>
          <a:off x="951293" y="17626638"/>
          <a:ext cx="372681"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イ</a:t>
          </a:r>
          <a:r>
            <a:rPr kumimoji="1" lang="en-US" altLang="ja-JP" sz="900"/>
            <a:t>)</a:t>
          </a:r>
          <a:endParaRPr kumimoji="1" lang="ja-JP" altLang="en-US" sz="900"/>
        </a:p>
      </xdr:txBody>
    </xdr:sp>
    <xdr:clientData/>
  </xdr:twoCellAnchor>
  <xdr:twoCellAnchor editAs="oneCell">
    <xdr:from>
      <xdr:col>0</xdr:col>
      <xdr:colOff>682410</xdr:colOff>
      <xdr:row>101</xdr:row>
      <xdr:rowOff>156367</xdr:rowOff>
    </xdr:from>
    <xdr:to>
      <xdr:col>9</xdr:col>
      <xdr:colOff>617466</xdr:colOff>
      <xdr:row>119</xdr:row>
      <xdr:rowOff>19120</xdr:rowOff>
    </xdr:to>
    <xdr:pic>
      <xdr:nvPicPr>
        <xdr:cNvPr id="654" name="図 65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410" y="18491992"/>
          <a:ext cx="6154881" cy="2948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222621</xdr:colOff>
      <xdr:row>95</xdr:row>
      <xdr:rowOff>139241</xdr:rowOff>
    </xdr:from>
    <xdr:to>
      <xdr:col>9</xdr:col>
      <xdr:colOff>485507</xdr:colOff>
      <xdr:row>96</xdr:row>
      <xdr:rowOff>57150</xdr:rowOff>
    </xdr:to>
    <xdr:sp macro="" textlink="">
      <xdr:nvSpPr>
        <xdr:cNvPr id="657" name="正方形/長方形 656"/>
        <xdr:cNvSpPr/>
      </xdr:nvSpPr>
      <xdr:spPr>
        <a:xfrm>
          <a:off x="5756646" y="17569991"/>
          <a:ext cx="948686" cy="18460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89</xdr:row>
      <xdr:rowOff>0</xdr:rowOff>
    </xdr:from>
    <xdr:to>
      <xdr:col>5</xdr:col>
      <xdr:colOff>285750</xdr:colOff>
      <xdr:row>89</xdr:row>
      <xdr:rowOff>0</xdr:rowOff>
    </xdr:to>
    <xdr:cxnSp macro="">
      <xdr:nvCxnSpPr>
        <xdr:cNvPr id="165" name="直線コネクタ 164"/>
        <xdr:cNvCxnSpPr/>
      </xdr:nvCxnSpPr>
      <xdr:spPr>
        <a:xfrm>
          <a:off x="1365250" y="15335250"/>
          <a:ext cx="23336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7938</xdr:colOff>
      <xdr:row>89</xdr:row>
      <xdr:rowOff>7938</xdr:rowOff>
    </xdr:from>
    <xdr:to>
      <xdr:col>9</xdr:col>
      <xdr:colOff>325438</xdr:colOff>
      <xdr:row>89</xdr:row>
      <xdr:rowOff>7938</xdr:rowOff>
    </xdr:to>
    <xdr:cxnSp macro="">
      <xdr:nvCxnSpPr>
        <xdr:cNvPr id="660" name="直線コネクタ 659"/>
        <xdr:cNvCxnSpPr/>
      </xdr:nvCxnSpPr>
      <xdr:spPr>
        <a:xfrm>
          <a:off x="4103688" y="15343188"/>
          <a:ext cx="236537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533400</xdr:colOff>
      <xdr:row>125</xdr:row>
      <xdr:rowOff>104775</xdr:rowOff>
    </xdr:from>
    <xdr:to>
      <xdr:col>10</xdr:col>
      <xdr:colOff>628650</xdr:colOff>
      <xdr:row>177</xdr:row>
      <xdr:rowOff>95249</xdr:rowOff>
    </xdr:to>
    <xdr:pic>
      <xdr:nvPicPr>
        <xdr:cNvPr id="664" name="図 66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0" y="23155275"/>
          <a:ext cx="7048500" cy="8905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654844</xdr:colOff>
      <xdr:row>255</xdr:row>
      <xdr:rowOff>138113</xdr:rowOff>
    </xdr:from>
    <xdr:to>
      <xdr:col>9</xdr:col>
      <xdr:colOff>673894</xdr:colOff>
      <xdr:row>307</xdr:row>
      <xdr:rowOff>42863</xdr:rowOff>
    </xdr:to>
    <xdr:pic>
      <xdr:nvPicPr>
        <xdr:cNvPr id="666" name="図 66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4" y="45477113"/>
          <a:ext cx="6238875" cy="882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345</xdr:row>
      <xdr:rowOff>0</xdr:rowOff>
    </xdr:from>
    <xdr:to>
      <xdr:col>10</xdr:col>
      <xdr:colOff>9525</xdr:colOff>
      <xdr:row>377</xdr:row>
      <xdr:rowOff>38100</xdr:rowOff>
    </xdr:to>
    <xdr:pic>
      <xdr:nvPicPr>
        <xdr:cNvPr id="64" name="図 6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8625" y="60769500"/>
          <a:ext cx="6534150" cy="552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330</xdr:row>
      <xdr:rowOff>66675</xdr:rowOff>
    </xdr:from>
    <xdr:to>
      <xdr:col>10</xdr:col>
      <xdr:colOff>38100</xdr:colOff>
      <xdr:row>362</xdr:row>
      <xdr:rowOff>104775</xdr:rowOff>
    </xdr:to>
    <xdr:sp macro="" textlink="">
      <xdr:nvSpPr>
        <xdr:cNvPr id="3073" name="AutoShape 1"/>
        <xdr:cNvSpPr>
          <a:spLocks noChangeAspect="1" noChangeArrowheads="1"/>
        </xdr:cNvSpPr>
      </xdr:nvSpPr>
      <xdr:spPr bwMode="auto">
        <a:xfrm>
          <a:off x="457200" y="58264425"/>
          <a:ext cx="6534150" cy="552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466725</xdr:colOff>
      <xdr:row>32</xdr:row>
      <xdr:rowOff>96608</xdr:rowOff>
    </xdr:from>
    <xdr:to>
      <xdr:col>7</xdr:col>
      <xdr:colOff>329732</xdr:colOff>
      <xdr:row>46</xdr:row>
      <xdr:rowOff>6283</xdr:rowOff>
    </xdr:to>
    <xdr:pic>
      <xdr:nvPicPr>
        <xdr:cNvPr id="26" name="図 25"/>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0" b="100000" l="0" r="100000">
                      <a14:foregroundMark x1="41143" y1="1306" x2="10143" y2="35867"/>
                      <a14:foregroundMark x1="12714" y1="15439" x2="66857" y2="28622"/>
                      <a14:foregroundMark x1="65286" y1="18884" x2="14286" y2="14846"/>
                      <a14:foregroundMark x1="18714" y1="12233" x2="32429" y2="81948"/>
                      <a14:foregroundMark x1="25143" y1="77672" x2="68857" y2="45368"/>
                      <a14:foregroundMark x1="39857" y1="81710" x2="45857" y2="73159"/>
                      <a14:foregroundMark x1="74857" y1="48812" x2="85429" y2="55938"/>
                    </a14:backgroundRemoval>
                  </a14:imgEffect>
                </a14:imgLayer>
              </a14:imgProps>
            </a:ext>
          </a:extLst>
        </a:blip>
        <a:stretch>
          <a:fillRect/>
        </a:stretch>
      </xdr:blipFill>
      <xdr:spPr>
        <a:xfrm>
          <a:off x="3209925" y="5583008"/>
          <a:ext cx="1920407" cy="2309975"/>
        </a:xfrm>
        <a:prstGeom prst="rect">
          <a:avLst/>
        </a:prstGeom>
      </xdr:spPr>
    </xdr:pic>
    <xdr:clientData/>
  </xdr:twoCellAnchor>
  <xdr:twoCellAnchor>
    <xdr:from>
      <xdr:col>4</xdr:col>
      <xdr:colOff>259682</xdr:colOff>
      <xdr:row>43</xdr:row>
      <xdr:rowOff>95606</xdr:rowOff>
    </xdr:from>
    <xdr:to>
      <xdr:col>4</xdr:col>
      <xdr:colOff>390769</xdr:colOff>
      <xdr:row>44</xdr:row>
      <xdr:rowOff>107422</xdr:rowOff>
    </xdr:to>
    <xdr:pic>
      <xdr:nvPicPr>
        <xdr:cNvPr id="27" name="図 26"/>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3351" b="89771" l="3237" r="92852">
                      <a14:foregroundMark x1="10317" y1="43739" x2="10317" y2="43739"/>
                      <a14:foregroundMark x1="45111" y1="35450" x2="45111" y2="35450"/>
                      <a14:foregroundMark x1="56709" y1="28571" x2="56709" y2="28571"/>
                      <a14:foregroundMark x1="66352" y1="32099" x2="66352" y2="32099"/>
                      <a14:foregroundMark x1="73500" y1="38801" x2="73500" y2="38801"/>
                      <a14:foregroundMark x1="86986" y1="21869" x2="86986" y2="21869"/>
                      <a14:foregroundMark x1="86379" y1="70723" x2="86379" y2="70723"/>
                      <a14:foregroundMark x1="80580" y1="72487" x2="80580" y2="72487"/>
                      <a14:foregroundMark x1="71544" y1="72487" x2="71544" y2="72487"/>
                      <a14:foregroundMark x1="64464" y1="69136" x2="64464" y2="69136"/>
                      <a14:foregroundMark x1="56642" y1="83951" x2="56642" y2="83951"/>
                      <a14:foregroundMark x1="55698" y1="67019" x2="55698" y2="67019"/>
                      <a14:foregroundMark x1="70128" y1="82892" x2="70128" y2="82892"/>
                      <a14:foregroundMark x1="60351" y1="81658" x2="60351" y2="81658"/>
                      <a14:foregroundMark x1="40863" y1="83951" x2="40863" y2="83951"/>
                      <a14:foregroundMark x1="33446" y1="79189" x2="33446" y2="79189"/>
                      <a14:foregroundMark x1="28793" y1="79189" x2="28793" y2="79189"/>
                      <a14:foregroundMark x1="19960" y1="76720" x2="19960" y2="76720"/>
                      <a14:foregroundMark x1="11126" y1="70723" x2="11126" y2="70723"/>
                      <a14:foregroundMark x1="7417" y1="77954" x2="7417" y2="77954"/>
                      <a14:foregroundMark x1="25489" y1="46208" x2="25489" y2="46208"/>
                      <a14:foregroundMark x1="92852" y1="19400" x2="92852" y2="19400"/>
                      <a14:foregroundMark x1="69184" y1="29277" x2="69184" y2="29277"/>
                      <a14:backgroundMark x1="25489" y1="42857" x2="25759" y2="46208"/>
                    </a14:backgroundRemoval>
                  </a14:imgEffect>
                </a14:imgLayer>
              </a14:imgProps>
            </a:ext>
            <a:ext uri="{28A0092B-C50C-407E-A947-70E740481C1C}">
              <a14:useLocalDpi xmlns:a14="http://schemas.microsoft.com/office/drawing/2010/main" val="0"/>
            </a:ext>
          </a:extLst>
        </a:blip>
        <a:srcRect l="19158" t="1" r="65378" b="43214"/>
        <a:stretch/>
      </xdr:blipFill>
      <xdr:spPr bwMode="auto">
        <a:xfrm>
          <a:off x="3006893" y="7424843"/>
          <a:ext cx="131087" cy="182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118</xdr:row>
      <xdr:rowOff>123825</xdr:rowOff>
    </xdr:from>
    <xdr:to>
      <xdr:col>0</xdr:col>
      <xdr:colOff>295273</xdr:colOff>
      <xdr:row>119</xdr:row>
      <xdr:rowOff>167819</xdr:rowOff>
    </xdr:to>
    <xdr:sp macro="" textlink="">
      <xdr:nvSpPr>
        <xdr:cNvPr id="23" name="テキスト ボックス 44"/>
        <xdr:cNvSpPr txBox="1"/>
      </xdr:nvSpPr>
      <xdr:spPr>
        <a:xfrm>
          <a:off x="0" y="21974175"/>
          <a:ext cx="295273"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1</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352425</xdr:colOff>
      <xdr:row>183</xdr:row>
      <xdr:rowOff>133350</xdr:rowOff>
    </xdr:from>
    <xdr:to>
      <xdr:col>10</xdr:col>
      <xdr:colOff>647698</xdr:colOff>
      <xdr:row>185</xdr:row>
      <xdr:rowOff>16153</xdr:rowOff>
    </xdr:to>
    <xdr:sp macro="" textlink="">
      <xdr:nvSpPr>
        <xdr:cNvPr id="24" name="テキスト ボックス 44"/>
        <xdr:cNvSpPr txBox="1"/>
      </xdr:nvSpPr>
      <xdr:spPr>
        <a:xfrm>
          <a:off x="7258050" y="33127950"/>
          <a:ext cx="295273"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2</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0</xdr:colOff>
      <xdr:row>248</xdr:row>
      <xdr:rowOff>133350</xdr:rowOff>
    </xdr:from>
    <xdr:to>
      <xdr:col>0</xdr:col>
      <xdr:colOff>295273</xdr:colOff>
      <xdr:row>250</xdr:row>
      <xdr:rowOff>16153</xdr:rowOff>
    </xdr:to>
    <xdr:sp macro="" textlink="">
      <xdr:nvSpPr>
        <xdr:cNvPr id="25" name="テキスト ボックス 44"/>
        <xdr:cNvSpPr txBox="1"/>
      </xdr:nvSpPr>
      <xdr:spPr>
        <a:xfrm>
          <a:off x="0" y="44272200"/>
          <a:ext cx="295273"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3</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247650</xdr:colOff>
      <xdr:row>313</xdr:row>
      <xdr:rowOff>123825</xdr:rowOff>
    </xdr:from>
    <xdr:to>
      <xdr:col>10</xdr:col>
      <xdr:colOff>619125</xdr:colOff>
      <xdr:row>315</xdr:row>
      <xdr:rowOff>6628</xdr:rowOff>
    </xdr:to>
    <xdr:sp macro="" textlink="">
      <xdr:nvSpPr>
        <xdr:cNvPr id="28" name="テキスト ボックス 44"/>
        <xdr:cNvSpPr txBox="1"/>
      </xdr:nvSpPr>
      <xdr:spPr>
        <a:xfrm>
          <a:off x="7153275" y="55406925"/>
          <a:ext cx="371475"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10</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542925</xdr:colOff>
      <xdr:row>65</xdr:row>
      <xdr:rowOff>38100</xdr:rowOff>
    </xdr:from>
    <xdr:to>
      <xdr:col>9</xdr:col>
      <xdr:colOff>695325</xdr:colOff>
      <xdr:row>83</xdr:row>
      <xdr:rowOff>114300</xdr:rowOff>
    </xdr:to>
    <xdr:pic>
      <xdr:nvPicPr>
        <xdr:cNvPr id="29" name="図 2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2925" y="11182350"/>
          <a:ext cx="6372225"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619125</xdr:colOff>
      <xdr:row>85</xdr:row>
      <xdr:rowOff>57150</xdr:rowOff>
    </xdr:from>
    <xdr:ext cx="370101" cy="242374"/>
    <xdr:sp macro="" textlink="">
      <xdr:nvSpPr>
        <xdr:cNvPr id="2" name="テキスト ボックス 1"/>
        <xdr:cNvSpPr txBox="1"/>
      </xdr:nvSpPr>
      <xdr:spPr>
        <a:xfrm>
          <a:off x="2676525" y="1482090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oneCellAnchor>
    <xdr:from>
      <xdr:col>3</xdr:col>
      <xdr:colOff>152400</xdr:colOff>
      <xdr:row>87</xdr:row>
      <xdr:rowOff>76200</xdr:rowOff>
    </xdr:from>
    <xdr:ext cx="370101" cy="242374"/>
    <xdr:sp macro="" textlink="">
      <xdr:nvSpPr>
        <xdr:cNvPr id="30" name="テキスト ボックス 29"/>
        <xdr:cNvSpPr txBox="1"/>
      </xdr:nvSpPr>
      <xdr:spPr>
        <a:xfrm>
          <a:off x="2209800" y="1537335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oneCellAnchor>
    <xdr:from>
      <xdr:col>7</xdr:col>
      <xdr:colOff>152400</xdr:colOff>
      <xdr:row>87</xdr:row>
      <xdr:rowOff>57150</xdr:rowOff>
    </xdr:from>
    <xdr:ext cx="370101" cy="242374"/>
    <xdr:sp macro="" textlink="">
      <xdr:nvSpPr>
        <xdr:cNvPr id="31" name="テキスト ボックス 30"/>
        <xdr:cNvSpPr txBox="1"/>
      </xdr:nvSpPr>
      <xdr:spPr>
        <a:xfrm>
          <a:off x="4953000" y="1535430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twoCellAnchor>
    <xdr:from>
      <xdr:col>8</xdr:col>
      <xdr:colOff>552450</xdr:colOff>
      <xdr:row>94</xdr:row>
      <xdr:rowOff>38100</xdr:rowOff>
    </xdr:from>
    <xdr:to>
      <xdr:col>9</xdr:col>
      <xdr:colOff>256242</xdr:colOff>
      <xdr:row>95</xdr:row>
      <xdr:rowOff>13774</xdr:rowOff>
    </xdr:to>
    <xdr:sp macro="" textlink="">
      <xdr:nvSpPr>
        <xdr:cNvPr id="33" name="テキスト ボックス 5"/>
        <xdr:cNvSpPr txBox="1"/>
      </xdr:nvSpPr>
      <xdr:spPr>
        <a:xfrm>
          <a:off x="6038850" y="17202150"/>
          <a:ext cx="389592"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ア</a:t>
          </a:r>
          <a:r>
            <a:rPr kumimoji="1" lang="en-US" altLang="ja-JP" sz="900"/>
            <a:t>)</a:t>
          </a:r>
          <a:endParaRPr kumimoji="1" lang="ja-JP" altLang="en-US" sz="900"/>
        </a:p>
      </xdr:txBody>
    </xdr:sp>
    <xdr:clientData/>
  </xdr:twoCellAnchor>
  <xdr:twoCellAnchor>
    <xdr:from>
      <xdr:col>8</xdr:col>
      <xdr:colOff>557584</xdr:colOff>
      <xdr:row>95</xdr:row>
      <xdr:rowOff>117016</xdr:rowOff>
    </xdr:from>
    <xdr:to>
      <xdr:col>9</xdr:col>
      <xdr:colOff>244465</xdr:colOff>
      <xdr:row>96</xdr:row>
      <xdr:rowOff>92690</xdr:rowOff>
    </xdr:to>
    <xdr:sp macro="" textlink="">
      <xdr:nvSpPr>
        <xdr:cNvPr id="34" name="テキスト ボックス 42"/>
        <xdr:cNvSpPr txBox="1"/>
      </xdr:nvSpPr>
      <xdr:spPr>
        <a:xfrm>
          <a:off x="6043984" y="17547766"/>
          <a:ext cx="372681"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イ</a:t>
          </a:r>
          <a:r>
            <a:rPr kumimoji="1" lang="en-US" altLang="ja-JP" sz="900"/>
            <a:t>)</a:t>
          </a:r>
          <a:endParaRPr kumimoji="1" lang="ja-JP" altLang="en-US" sz="900"/>
        </a:p>
      </xdr:txBody>
    </xdr:sp>
    <xdr:clientData/>
  </xdr:twoCellAnchor>
  <xdr:twoCellAnchor>
    <xdr:from>
      <xdr:col>0</xdr:col>
      <xdr:colOff>596764</xdr:colOff>
      <xdr:row>191</xdr:row>
      <xdr:rowOff>129137</xdr:rowOff>
    </xdr:from>
    <xdr:to>
      <xdr:col>9</xdr:col>
      <xdr:colOff>617252</xdr:colOff>
      <xdr:row>197</xdr:row>
      <xdr:rowOff>36541</xdr:rowOff>
    </xdr:to>
    <xdr:sp macro="" textlink="">
      <xdr:nvSpPr>
        <xdr:cNvPr id="45" name="サブタイトル 7"/>
        <xdr:cNvSpPr txBox="1">
          <a:spLocks/>
        </xdr:cNvSpPr>
      </xdr:nvSpPr>
      <xdr:spPr>
        <a:xfrm>
          <a:off x="596764" y="34495337"/>
          <a:ext cx="6192688" cy="936104"/>
        </a:xfrm>
        <a:prstGeom prst="rect">
          <a:avLst/>
        </a:prstGeom>
      </xdr:spPr>
      <xdr:txBody>
        <a:bodyPr vert="horz" wrap="square" lIns="91440" tIns="45720" rIns="91440" bIns="45720" rtlCol="0">
          <a:norm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lang="ja-JP" altLang="en-US" sz="1000">
            <a:solidFill>
              <a:schemeClr val="tx1"/>
            </a:solidFill>
            <a:latin typeface="HG丸ｺﾞｼｯｸM-PRO" pitchFamily="50" charset="-128"/>
            <a:ea typeface="HG丸ｺﾞｼｯｸM-PRO" pitchFamily="50" charset="-128"/>
          </a:endParaRPr>
        </a:p>
      </xdr:txBody>
    </xdr:sp>
    <xdr:clientData/>
  </xdr:twoCellAnchor>
  <xdr:oneCellAnchor>
    <xdr:from>
      <xdr:col>4</xdr:col>
      <xdr:colOff>676275</xdr:colOff>
      <xdr:row>84</xdr:row>
      <xdr:rowOff>209550</xdr:rowOff>
    </xdr:from>
    <xdr:ext cx="854208" cy="398892"/>
    <xdr:sp macro="" textlink="">
      <xdr:nvSpPr>
        <xdr:cNvPr id="3" name="テキスト ボックス 2"/>
        <xdr:cNvSpPr txBox="1"/>
      </xdr:nvSpPr>
      <xdr:spPr>
        <a:xfrm>
          <a:off x="3419475" y="14706600"/>
          <a:ext cx="854208"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お名前を入力</a:t>
          </a:r>
          <a:endParaRPr kumimoji="1" lang="en-US" altLang="ja-JP" sz="900">
            <a:solidFill>
              <a:srgbClr val="0070C0"/>
            </a:solidFill>
          </a:endParaRPr>
        </a:p>
        <a:p>
          <a:r>
            <a:rPr kumimoji="1" lang="ja-JP" altLang="en-US" sz="1000"/>
            <a:t>↙</a:t>
          </a:r>
        </a:p>
      </xdr:txBody>
    </xdr:sp>
    <xdr:clientData/>
  </xdr:oneCellAnchor>
  <xdr:oneCellAnchor>
    <xdr:from>
      <xdr:col>3</xdr:col>
      <xdr:colOff>609600</xdr:colOff>
      <xdr:row>86</xdr:row>
      <xdr:rowOff>238125</xdr:rowOff>
    </xdr:from>
    <xdr:ext cx="1062022" cy="398892"/>
    <xdr:sp macro="" textlink="">
      <xdr:nvSpPr>
        <xdr:cNvPr id="56" name="テキスト ボックス 55"/>
        <xdr:cNvSpPr txBox="1"/>
      </xdr:nvSpPr>
      <xdr:spPr>
        <a:xfrm>
          <a:off x="2667000" y="15268575"/>
          <a:ext cx="1062022"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取り組み年を入力</a:t>
          </a:r>
          <a:endParaRPr kumimoji="1" lang="en-US" altLang="ja-JP" sz="900">
            <a:solidFill>
              <a:srgbClr val="0070C0"/>
            </a:solidFill>
          </a:endParaRPr>
        </a:p>
        <a:p>
          <a:r>
            <a:rPr kumimoji="1" lang="ja-JP" altLang="en-US" sz="1000"/>
            <a:t>↙</a:t>
          </a:r>
        </a:p>
      </xdr:txBody>
    </xdr:sp>
    <xdr:clientData/>
  </xdr:oneCellAnchor>
  <xdr:oneCellAnchor>
    <xdr:from>
      <xdr:col>7</xdr:col>
      <xdr:colOff>590550</xdr:colOff>
      <xdr:row>86</xdr:row>
      <xdr:rowOff>209550</xdr:rowOff>
    </xdr:from>
    <xdr:ext cx="1062022" cy="398892"/>
    <xdr:sp macro="" textlink="">
      <xdr:nvSpPr>
        <xdr:cNvPr id="57" name="テキスト ボックス 56"/>
        <xdr:cNvSpPr txBox="1"/>
      </xdr:nvSpPr>
      <xdr:spPr>
        <a:xfrm>
          <a:off x="5391150" y="15240000"/>
          <a:ext cx="1062022"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取り組み年を入力</a:t>
          </a:r>
          <a:endParaRPr kumimoji="1" lang="en-US" altLang="ja-JP" sz="900">
            <a:solidFill>
              <a:srgbClr val="0070C0"/>
            </a:solidFill>
          </a:endParaRPr>
        </a:p>
        <a:p>
          <a:r>
            <a:rPr kumimoji="1" lang="ja-JP" altLang="en-US" sz="1000"/>
            <a:t>↙</a:t>
          </a:r>
        </a:p>
      </xdr:txBody>
    </xdr:sp>
    <xdr:clientData/>
  </xdr:oneCellAnchor>
  <xdr:twoCellAnchor editAs="oneCell">
    <xdr:from>
      <xdr:col>0</xdr:col>
      <xdr:colOff>447675</xdr:colOff>
      <xdr:row>189</xdr:row>
      <xdr:rowOff>66675</xdr:rowOff>
    </xdr:from>
    <xdr:to>
      <xdr:col>10</xdr:col>
      <xdr:colOff>76200</xdr:colOff>
      <xdr:row>240</xdr:row>
      <xdr:rowOff>152400</xdr:rowOff>
    </xdr:to>
    <xdr:pic>
      <xdr:nvPicPr>
        <xdr:cNvPr id="100" name="図 9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7675" y="34089975"/>
          <a:ext cx="6581775" cy="882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235331</xdr:colOff>
      <xdr:row>5</xdr:row>
      <xdr:rowOff>257737</xdr:rowOff>
    </xdr:from>
    <xdr:to>
      <xdr:col>0</xdr:col>
      <xdr:colOff>835229</xdr:colOff>
      <xdr:row>7</xdr:row>
      <xdr:rowOff>171682</xdr:rowOff>
    </xdr:to>
    <xdr:pic>
      <xdr:nvPicPr>
        <xdr:cNvPr id="2" name="図 1"/>
        <xdr:cNvPicPr>
          <a:picLocks noChangeAspect="1"/>
        </xdr:cNvPicPr>
      </xdr:nvPicPr>
      <xdr:blipFill>
        <a:blip xmlns:r="http://schemas.openxmlformats.org/officeDocument/2006/relationships" r:embed="rId1"/>
        <a:stretch>
          <a:fillRect/>
        </a:stretch>
      </xdr:blipFill>
      <xdr:spPr>
        <a:xfrm>
          <a:off x="235331" y="2095502"/>
          <a:ext cx="599898" cy="536494"/>
        </a:xfrm>
        <a:prstGeom prst="rect">
          <a:avLst/>
        </a:prstGeom>
      </xdr:spPr>
    </xdr:pic>
    <xdr:clientData/>
  </xdr:twoCellAnchor>
  <xdr:twoCellAnchor editAs="oneCell">
    <xdr:from>
      <xdr:col>0</xdr:col>
      <xdr:colOff>224144</xdr:colOff>
      <xdr:row>9</xdr:row>
      <xdr:rowOff>11227</xdr:rowOff>
    </xdr:from>
    <xdr:to>
      <xdr:col>0</xdr:col>
      <xdr:colOff>817214</xdr:colOff>
      <xdr:row>10</xdr:row>
      <xdr:rowOff>148357</xdr:rowOff>
    </xdr:to>
    <xdr:pic>
      <xdr:nvPicPr>
        <xdr:cNvPr id="3" name="図 2"/>
        <xdr:cNvPicPr>
          <a:picLocks noChangeAspect="1"/>
        </xdr:cNvPicPr>
      </xdr:nvPicPr>
      <xdr:blipFill>
        <a:blip xmlns:r="http://schemas.openxmlformats.org/officeDocument/2006/relationships" r:embed="rId2"/>
        <a:stretch>
          <a:fillRect/>
        </a:stretch>
      </xdr:blipFill>
      <xdr:spPr>
        <a:xfrm>
          <a:off x="224144" y="2861923"/>
          <a:ext cx="593070" cy="444803"/>
        </a:xfrm>
        <a:prstGeom prst="rect">
          <a:avLst/>
        </a:prstGeom>
      </xdr:spPr>
    </xdr:pic>
    <xdr:clientData/>
  </xdr:twoCellAnchor>
  <xdr:twoCellAnchor editAs="oneCell">
    <xdr:from>
      <xdr:col>0</xdr:col>
      <xdr:colOff>230923</xdr:colOff>
      <xdr:row>12</xdr:row>
      <xdr:rowOff>22411</xdr:rowOff>
    </xdr:from>
    <xdr:to>
      <xdr:col>0</xdr:col>
      <xdr:colOff>827895</xdr:colOff>
      <xdr:row>13</xdr:row>
      <xdr:rowOff>165392</xdr:rowOff>
    </xdr:to>
    <xdr:pic>
      <xdr:nvPicPr>
        <xdr:cNvPr id="4" name="図 3"/>
        <xdr:cNvPicPr>
          <a:picLocks noChangeAspect="1"/>
        </xdr:cNvPicPr>
      </xdr:nvPicPr>
      <xdr:blipFill>
        <a:blip xmlns:r="http://schemas.openxmlformats.org/officeDocument/2006/relationships" r:embed="rId3"/>
        <a:stretch>
          <a:fillRect/>
        </a:stretch>
      </xdr:blipFill>
      <xdr:spPr>
        <a:xfrm>
          <a:off x="230923" y="3669125"/>
          <a:ext cx="596972" cy="450656"/>
        </a:xfrm>
        <a:prstGeom prst="rect">
          <a:avLst/>
        </a:prstGeom>
      </xdr:spPr>
    </xdr:pic>
    <xdr:clientData/>
  </xdr:twoCellAnchor>
  <xdr:twoCellAnchor editAs="oneCell">
    <xdr:from>
      <xdr:col>0</xdr:col>
      <xdr:colOff>358617</xdr:colOff>
      <xdr:row>15</xdr:row>
      <xdr:rowOff>11235</xdr:rowOff>
    </xdr:from>
    <xdr:to>
      <xdr:col>0</xdr:col>
      <xdr:colOff>704900</xdr:colOff>
      <xdr:row>16</xdr:row>
      <xdr:rowOff>192560</xdr:rowOff>
    </xdr:to>
    <xdr:pic>
      <xdr:nvPicPr>
        <xdr:cNvPr id="5" name="図 4"/>
        <xdr:cNvPicPr>
          <a:picLocks noChangeAspect="1"/>
        </xdr:cNvPicPr>
      </xdr:nvPicPr>
      <xdr:blipFill>
        <a:blip xmlns:r="http://schemas.openxmlformats.org/officeDocument/2006/relationships" r:embed="rId4"/>
        <a:stretch>
          <a:fillRect/>
        </a:stretch>
      </xdr:blipFill>
      <xdr:spPr>
        <a:xfrm>
          <a:off x="358617" y="4538411"/>
          <a:ext cx="346283" cy="492600"/>
        </a:xfrm>
        <a:prstGeom prst="rect">
          <a:avLst/>
        </a:prstGeom>
      </xdr:spPr>
    </xdr:pic>
    <xdr:clientData/>
  </xdr:twoCellAnchor>
  <xdr:twoCellAnchor editAs="oneCell">
    <xdr:from>
      <xdr:col>0</xdr:col>
      <xdr:colOff>258553</xdr:colOff>
      <xdr:row>17</xdr:row>
      <xdr:rowOff>231348</xdr:rowOff>
    </xdr:from>
    <xdr:to>
      <xdr:col>0</xdr:col>
      <xdr:colOff>859366</xdr:colOff>
      <xdr:row>19</xdr:row>
      <xdr:rowOff>164691</xdr:rowOff>
    </xdr:to>
    <xdr:pic>
      <xdr:nvPicPr>
        <xdr:cNvPr id="6" name="図 5"/>
        <xdr:cNvPicPr>
          <a:picLocks noChangeAspect="1"/>
        </xdr:cNvPicPr>
      </xdr:nvPicPr>
      <xdr:blipFill>
        <a:blip xmlns:r="http://schemas.openxmlformats.org/officeDocument/2006/relationships" r:embed="rId5"/>
        <a:stretch>
          <a:fillRect/>
        </a:stretch>
      </xdr:blipFill>
      <xdr:spPr>
        <a:xfrm>
          <a:off x="258553" y="5204759"/>
          <a:ext cx="600813" cy="548688"/>
        </a:xfrm>
        <a:prstGeom prst="rect">
          <a:avLst/>
        </a:prstGeom>
      </xdr:spPr>
    </xdr:pic>
    <xdr:clientData/>
  </xdr:twoCellAnchor>
  <xdr:twoCellAnchor editAs="oneCell">
    <xdr:from>
      <xdr:col>0</xdr:col>
      <xdr:colOff>136080</xdr:colOff>
      <xdr:row>21</xdr:row>
      <xdr:rowOff>34030</xdr:rowOff>
    </xdr:from>
    <xdr:to>
      <xdr:col>0</xdr:col>
      <xdr:colOff>509188</xdr:colOff>
      <xdr:row>22</xdr:row>
      <xdr:rowOff>84834</xdr:rowOff>
    </xdr:to>
    <xdr:pic>
      <xdr:nvPicPr>
        <xdr:cNvPr id="7" name="図 6"/>
        <xdr:cNvPicPr>
          <a:picLocks noChangeAspect="1"/>
        </xdr:cNvPicPr>
      </xdr:nvPicPr>
      <xdr:blipFill>
        <a:blip xmlns:r="http://schemas.openxmlformats.org/officeDocument/2006/relationships" r:embed="rId6"/>
        <a:stretch>
          <a:fillRect/>
        </a:stretch>
      </xdr:blipFill>
      <xdr:spPr>
        <a:xfrm>
          <a:off x="136080" y="6068798"/>
          <a:ext cx="373108" cy="358476"/>
        </a:xfrm>
        <a:prstGeom prst="rect">
          <a:avLst/>
        </a:prstGeom>
      </xdr:spPr>
    </xdr:pic>
    <xdr:clientData/>
  </xdr:twoCellAnchor>
  <xdr:twoCellAnchor editAs="oneCell">
    <xdr:from>
      <xdr:col>0</xdr:col>
      <xdr:colOff>483053</xdr:colOff>
      <xdr:row>21</xdr:row>
      <xdr:rowOff>102063</xdr:rowOff>
    </xdr:from>
    <xdr:to>
      <xdr:col>0</xdr:col>
      <xdr:colOff>1048811</xdr:colOff>
      <xdr:row>23</xdr:row>
      <xdr:rowOff>47599</xdr:rowOff>
    </xdr:to>
    <xdr:pic>
      <xdr:nvPicPr>
        <xdr:cNvPr id="8" name="図 7"/>
        <xdr:cNvPicPr>
          <a:picLocks noChangeAspect="1"/>
        </xdr:cNvPicPr>
      </xdr:nvPicPr>
      <xdr:blipFill>
        <a:blip xmlns:r="http://schemas.openxmlformats.org/officeDocument/2006/relationships" r:embed="rId7"/>
        <a:stretch>
          <a:fillRect/>
        </a:stretch>
      </xdr:blipFill>
      <xdr:spPr>
        <a:xfrm rot="360000">
          <a:off x="483053" y="6136831"/>
          <a:ext cx="565758" cy="560881"/>
        </a:xfrm>
        <a:prstGeom prst="rect">
          <a:avLst/>
        </a:prstGeom>
      </xdr:spPr>
    </xdr:pic>
    <xdr:clientData/>
  </xdr:twoCellAnchor>
  <xdr:twoCellAnchor editAs="oneCell">
    <xdr:from>
      <xdr:col>0</xdr:col>
      <xdr:colOff>122464</xdr:colOff>
      <xdr:row>24</xdr:row>
      <xdr:rowOff>0</xdr:rowOff>
    </xdr:from>
    <xdr:to>
      <xdr:col>0</xdr:col>
      <xdr:colOff>1067426</xdr:colOff>
      <xdr:row>26</xdr:row>
      <xdr:rowOff>43080</xdr:rowOff>
    </xdr:to>
    <xdr:pic>
      <xdr:nvPicPr>
        <xdr:cNvPr id="10" name="図 9"/>
        <xdr:cNvPicPr>
          <a:picLocks noChangeAspect="1"/>
        </xdr:cNvPicPr>
      </xdr:nvPicPr>
      <xdr:blipFill>
        <a:blip xmlns:r="http://schemas.openxmlformats.org/officeDocument/2006/relationships" r:embed="rId8"/>
        <a:stretch>
          <a:fillRect/>
        </a:stretch>
      </xdr:blipFill>
      <xdr:spPr>
        <a:xfrm>
          <a:off x="122464" y="6830786"/>
          <a:ext cx="944962" cy="658425"/>
        </a:xfrm>
        <a:prstGeom prst="rect">
          <a:avLst/>
        </a:prstGeom>
      </xdr:spPr>
    </xdr:pic>
    <xdr:clientData/>
  </xdr:twoCellAnchor>
  <xdr:twoCellAnchor>
    <xdr:from>
      <xdr:col>15</xdr:col>
      <xdr:colOff>182678</xdr:colOff>
      <xdr:row>29</xdr:row>
      <xdr:rowOff>181840</xdr:rowOff>
    </xdr:from>
    <xdr:to>
      <xdr:col>15</xdr:col>
      <xdr:colOff>1166812</xdr:colOff>
      <xdr:row>31</xdr:row>
      <xdr:rowOff>269873</xdr:rowOff>
    </xdr:to>
    <xdr:grpSp>
      <xdr:nvGrpSpPr>
        <xdr:cNvPr id="12" name="グループ化 11"/>
        <xdr:cNvGrpSpPr/>
      </xdr:nvGrpSpPr>
      <xdr:grpSpPr>
        <a:xfrm>
          <a:off x="17089553" y="9325840"/>
          <a:ext cx="984134" cy="691283"/>
          <a:chOff x="17168579" y="9360478"/>
          <a:chExt cx="1110763" cy="694961"/>
        </a:xfrm>
      </xdr:grpSpPr>
      <xdr:sp macro="" textlink="">
        <xdr:nvSpPr>
          <xdr:cNvPr id="9" name="テキスト ボックス 8"/>
          <xdr:cNvSpPr txBox="1"/>
        </xdr:nvSpPr>
        <xdr:spPr>
          <a:xfrm>
            <a:off x="17168579" y="9412432"/>
            <a:ext cx="1015599" cy="6430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こちらを入力</a:t>
            </a:r>
            <a:endParaRPr kumimoji="1" lang="en-US" altLang="ja-JP" sz="1100"/>
          </a:p>
          <a:p>
            <a:r>
              <a:rPr kumimoji="1" lang="ja-JP" altLang="en-US" sz="1100"/>
              <a:t>してください！</a:t>
            </a:r>
          </a:p>
        </xdr:txBody>
      </xdr:sp>
      <xdr:sp macro="" textlink="">
        <xdr:nvSpPr>
          <xdr:cNvPr id="11" name="角丸四角形吹き出し 10"/>
          <xdr:cNvSpPr/>
        </xdr:nvSpPr>
        <xdr:spPr>
          <a:xfrm>
            <a:off x="17196956" y="9360478"/>
            <a:ext cx="1082386" cy="545523"/>
          </a:xfrm>
          <a:prstGeom prst="wedgeRoundRectCallout">
            <a:avLst>
              <a:gd name="adj1" fmla="val -67233"/>
              <a:gd name="adj2" fmla="val -2300"/>
              <a:gd name="adj3" fmla="val 1666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889000</xdr:colOff>
      <xdr:row>29</xdr:row>
      <xdr:rowOff>0</xdr:rowOff>
    </xdr:from>
    <xdr:to>
      <xdr:col>11</xdr:col>
      <xdr:colOff>1035050</xdr:colOff>
      <xdr:row>34</xdr:row>
      <xdr:rowOff>13970</xdr:rowOff>
    </xdr:to>
    <xdr:pic>
      <xdr:nvPicPr>
        <xdr:cNvPr id="14" name="図 13">
          <a:extLst>
            <a:ext uri="{FF2B5EF4-FFF2-40B4-BE49-F238E27FC236}">
              <a16:creationId xmlns:a16="http://schemas.microsoft.com/office/drawing/2014/main" xmlns="" id="{FE7FA8FF-7C66-4A83-8F1F-1F599000C9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0250" y="9144000"/>
          <a:ext cx="1257300" cy="1617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235331</xdr:colOff>
      <xdr:row>5</xdr:row>
      <xdr:rowOff>257737</xdr:rowOff>
    </xdr:from>
    <xdr:to>
      <xdr:col>0</xdr:col>
      <xdr:colOff>835229</xdr:colOff>
      <xdr:row>7</xdr:row>
      <xdr:rowOff>171682</xdr:rowOff>
    </xdr:to>
    <xdr:pic>
      <xdr:nvPicPr>
        <xdr:cNvPr id="2" name="図 1"/>
        <xdr:cNvPicPr>
          <a:picLocks noChangeAspect="1"/>
        </xdr:cNvPicPr>
      </xdr:nvPicPr>
      <xdr:blipFill>
        <a:blip xmlns:r="http://schemas.openxmlformats.org/officeDocument/2006/relationships" r:embed="rId1"/>
        <a:stretch>
          <a:fillRect/>
        </a:stretch>
      </xdr:blipFill>
      <xdr:spPr>
        <a:xfrm>
          <a:off x="235331" y="2172262"/>
          <a:ext cx="599898" cy="523545"/>
        </a:xfrm>
        <a:prstGeom prst="rect">
          <a:avLst/>
        </a:prstGeom>
      </xdr:spPr>
    </xdr:pic>
    <xdr:clientData/>
  </xdr:twoCellAnchor>
  <xdr:twoCellAnchor editAs="oneCell">
    <xdr:from>
      <xdr:col>0</xdr:col>
      <xdr:colOff>224144</xdr:colOff>
      <xdr:row>9</xdr:row>
      <xdr:rowOff>11227</xdr:rowOff>
    </xdr:from>
    <xdr:to>
      <xdr:col>0</xdr:col>
      <xdr:colOff>817214</xdr:colOff>
      <xdr:row>10</xdr:row>
      <xdr:rowOff>148357</xdr:rowOff>
    </xdr:to>
    <xdr:pic>
      <xdr:nvPicPr>
        <xdr:cNvPr id="3" name="図 2"/>
        <xdr:cNvPicPr>
          <a:picLocks noChangeAspect="1"/>
        </xdr:cNvPicPr>
      </xdr:nvPicPr>
      <xdr:blipFill>
        <a:blip xmlns:r="http://schemas.openxmlformats.org/officeDocument/2006/relationships" r:embed="rId2"/>
        <a:stretch>
          <a:fillRect/>
        </a:stretch>
      </xdr:blipFill>
      <xdr:spPr>
        <a:xfrm>
          <a:off x="224144" y="3144952"/>
          <a:ext cx="593070" cy="441930"/>
        </a:xfrm>
        <a:prstGeom prst="rect">
          <a:avLst/>
        </a:prstGeom>
      </xdr:spPr>
    </xdr:pic>
    <xdr:clientData/>
  </xdr:twoCellAnchor>
  <xdr:twoCellAnchor editAs="oneCell">
    <xdr:from>
      <xdr:col>0</xdr:col>
      <xdr:colOff>230923</xdr:colOff>
      <xdr:row>12</xdr:row>
      <xdr:rowOff>22411</xdr:rowOff>
    </xdr:from>
    <xdr:to>
      <xdr:col>0</xdr:col>
      <xdr:colOff>827895</xdr:colOff>
      <xdr:row>13</xdr:row>
      <xdr:rowOff>165392</xdr:rowOff>
    </xdr:to>
    <xdr:pic>
      <xdr:nvPicPr>
        <xdr:cNvPr id="4" name="図 3"/>
        <xdr:cNvPicPr>
          <a:picLocks noChangeAspect="1"/>
        </xdr:cNvPicPr>
      </xdr:nvPicPr>
      <xdr:blipFill>
        <a:blip xmlns:r="http://schemas.openxmlformats.org/officeDocument/2006/relationships" r:embed="rId3"/>
        <a:stretch>
          <a:fillRect/>
        </a:stretch>
      </xdr:blipFill>
      <xdr:spPr>
        <a:xfrm>
          <a:off x="230923" y="4070536"/>
          <a:ext cx="596972" cy="447781"/>
        </a:xfrm>
        <a:prstGeom prst="rect">
          <a:avLst/>
        </a:prstGeom>
      </xdr:spPr>
    </xdr:pic>
    <xdr:clientData/>
  </xdr:twoCellAnchor>
  <xdr:twoCellAnchor editAs="oneCell">
    <xdr:from>
      <xdr:col>0</xdr:col>
      <xdr:colOff>358617</xdr:colOff>
      <xdr:row>15</xdr:row>
      <xdr:rowOff>11235</xdr:rowOff>
    </xdr:from>
    <xdr:to>
      <xdr:col>0</xdr:col>
      <xdr:colOff>704900</xdr:colOff>
      <xdr:row>16</xdr:row>
      <xdr:rowOff>192560</xdr:rowOff>
    </xdr:to>
    <xdr:pic>
      <xdr:nvPicPr>
        <xdr:cNvPr id="5" name="図 4"/>
        <xdr:cNvPicPr>
          <a:picLocks noChangeAspect="1"/>
        </xdr:cNvPicPr>
      </xdr:nvPicPr>
      <xdr:blipFill>
        <a:blip xmlns:r="http://schemas.openxmlformats.org/officeDocument/2006/relationships" r:embed="rId4"/>
        <a:stretch>
          <a:fillRect/>
        </a:stretch>
      </xdr:blipFill>
      <xdr:spPr>
        <a:xfrm>
          <a:off x="358617" y="4973760"/>
          <a:ext cx="346283" cy="486125"/>
        </a:xfrm>
        <a:prstGeom prst="rect">
          <a:avLst/>
        </a:prstGeom>
      </xdr:spPr>
    </xdr:pic>
    <xdr:clientData/>
  </xdr:twoCellAnchor>
  <xdr:twoCellAnchor editAs="oneCell">
    <xdr:from>
      <xdr:col>0</xdr:col>
      <xdr:colOff>258553</xdr:colOff>
      <xdr:row>17</xdr:row>
      <xdr:rowOff>231348</xdr:rowOff>
    </xdr:from>
    <xdr:to>
      <xdr:col>0</xdr:col>
      <xdr:colOff>859366</xdr:colOff>
      <xdr:row>19</xdr:row>
      <xdr:rowOff>164691</xdr:rowOff>
    </xdr:to>
    <xdr:pic>
      <xdr:nvPicPr>
        <xdr:cNvPr id="6" name="図 5"/>
        <xdr:cNvPicPr>
          <a:picLocks noChangeAspect="1"/>
        </xdr:cNvPicPr>
      </xdr:nvPicPr>
      <xdr:blipFill>
        <a:blip xmlns:r="http://schemas.openxmlformats.org/officeDocument/2006/relationships" r:embed="rId5"/>
        <a:stretch>
          <a:fillRect/>
        </a:stretch>
      </xdr:blipFill>
      <xdr:spPr>
        <a:xfrm>
          <a:off x="258553" y="5803473"/>
          <a:ext cx="600813" cy="542943"/>
        </a:xfrm>
        <a:prstGeom prst="rect">
          <a:avLst/>
        </a:prstGeom>
      </xdr:spPr>
    </xdr:pic>
    <xdr:clientData/>
  </xdr:twoCellAnchor>
  <xdr:twoCellAnchor editAs="oneCell">
    <xdr:from>
      <xdr:col>0</xdr:col>
      <xdr:colOff>136080</xdr:colOff>
      <xdr:row>21</xdr:row>
      <xdr:rowOff>34030</xdr:rowOff>
    </xdr:from>
    <xdr:to>
      <xdr:col>0</xdr:col>
      <xdr:colOff>509188</xdr:colOff>
      <xdr:row>22</xdr:row>
      <xdr:rowOff>84834</xdr:rowOff>
    </xdr:to>
    <xdr:pic>
      <xdr:nvPicPr>
        <xdr:cNvPr id="7" name="図 6"/>
        <xdr:cNvPicPr>
          <a:picLocks noChangeAspect="1"/>
        </xdr:cNvPicPr>
      </xdr:nvPicPr>
      <xdr:blipFill>
        <a:blip xmlns:r="http://schemas.openxmlformats.org/officeDocument/2006/relationships" r:embed="rId6"/>
        <a:stretch>
          <a:fillRect/>
        </a:stretch>
      </xdr:blipFill>
      <xdr:spPr>
        <a:xfrm>
          <a:off x="136080" y="6825355"/>
          <a:ext cx="373108" cy="355604"/>
        </a:xfrm>
        <a:prstGeom prst="rect">
          <a:avLst/>
        </a:prstGeom>
      </xdr:spPr>
    </xdr:pic>
    <xdr:clientData/>
  </xdr:twoCellAnchor>
  <xdr:twoCellAnchor editAs="oneCell">
    <xdr:from>
      <xdr:col>0</xdr:col>
      <xdr:colOff>483053</xdr:colOff>
      <xdr:row>21</xdr:row>
      <xdr:rowOff>102063</xdr:rowOff>
    </xdr:from>
    <xdr:to>
      <xdr:col>0</xdr:col>
      <xdr:colOff>1048811</xdr:colOff>
      <xdr:row>23</xdr:row>
      <xdr:rowOff>47599</xdr:rowOff>
    </xdr:to>
    <xdr:pic>
      <xdr:nvPicPr>
        <xdr:cNvPr id="8" name="図 7"/>
        <xdr:cNvPicPr>
          <a:picLocks noChangeAspect="1"/>
        </xdr:cNvPicPr>
      </xdr:nvPicPr>
      <xdr:blipFill>
        <a:blip xmlns:r="http://schemas.openxmlformats.org/officeDocument/2006/relationships" r:embed="rId7"/>
        <a:stretch>
          <a:fillRect/>
        </a:stretch>
      </xdr:blipFill>
      <xdr:spPr>
        <a:xfrm rot="360000">
          <a:off x="483053" y="6893388"/>
          <a:ext cx="565758" cy="555136"/>
        </a:xfrm>
        <a:prstGeom prst="rect">
          <a:avLst/>
        </a:prstGeom>
      </xdr:spPr>
    </xdr:pic>
    <xdr:clientData/>
  </xdr:twoCellAnchor>
  <xdr:twoCellAnchor editAs="oneCell">
    <xdr:from>
      <xdr:col>0</xdr:col>
      <xdr:colOff>122464</xdr:colOff>
      <xdr:row>24</xdr:row>
      <xdr:rowOff>0</xdr:rowOff>
    </xdr:from>
    <xdr:to>
      <xdr:col>0</xdr:col>
      <xdr:colOff>1067426</xdr:colOff>
      <xdr:row>26</xdr:row>
      <xdr:rowOff>43080</xdr:rowOff>
    </xdr:to>
    <xdr:pic>
      <xdr:nvPicPr>
        <xdr:cNvPr id="9" name="図 8"/>
        <xdr:cNvPicPr>
          <a:picLocks noChangeAspect="1"/>
        </xdr:cNvPicPr>
      </xdr:nvPicPr>
      <xdr:blipFill>
        <a:blip xmlns:r="http://schemas.openxmlformats.org/officeDocument/2006/relationships" r:embed="rId8"/>
        <a:stretch>
          <a:fillRect/>
        </a:stretch>
      </xdr:blipFill>
      <xdr:spPr>
        <a:xfrm>
          <a:off x="122464" y="7705725"/>
          <a:ext cx="944962" cy="652680"/>
        </a:xfrm>
        <a:prstGeom prst="rect">
          <a:avLst/>
        </a:prstGeom>
      </xdr:spPr>
    </xdr:pic>
    <xdr:clientData/>
  </xdr:twoCellAnchor>
  <xdr:twoCellAnchor>
    <xdr:from>
      <xdr:col>15</xdr:col>
      <xdr:colOff>249669</xdr:colOff>
      <xdr:row>29</xdr:row>
      <xdr:rowOff>222250</xdr:rowOff>
    </xdr:from>
    <xdr:to>
      <xdr:col>16</xdr:col>
      <xdr:colOff>669636</xdr:colOff>
      <xdr:row>31</xdr:row>
      <xdr:rowOff>164523</xdr:rowOff>
    </xdr:to>
    <xdr:grpSp>
      <xdr:nvGrpSpPr>
        <xdr:cNvPr id="10" name="グループ化 9"/>
        <xdr:cNvGrpSpPr/>
      </xdr:nvGrpSpPr>
      <xdr:grpSpPr>
        <a:xfrm>
          <a:off x="17870919" y="9366250"/>
          <a:ext cx="1102592" cy="545523"/>
          <a:chOff x="17176750" y="9360478"/>
          <a:chExt cx="1102592" cy="545523"/>
        </a:xfrm>
      </xdr:grpSpPr>
      <xdr:sp macro="" textlink="">
        <xdr:nvSpPr>
          <xdr:cNvPr id="11" name="テキスト ボックス 10"/>
          <xdr:cNvSpPr txBox="1"/>
        </xdr:nvSpPr>
        <xdr:spPr>
          <a:xfrm>
            <a:off x="17176750" y="9412432"/>
            <a:ext cx="1015599"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こちらを入力</a:t>
            </a:r>
            <a:endParaRPr kumimoji="1" lang="en-US" altLang="ja-JP" sz="1100"/>
          </a:p>
          <a:p>
            <a:r>
              <a:rPr kumimoji="1" lang="ja-JP" altLang="en-US" sz="1100"/>
              <a:t>してください！</a:t>
            </a:r>
          </a:p>
        </xdr:txBody>
      </xdr:sp>
      <xdr:sp macro="" textlink="">
        <xdr:nvSpPr>
          <xdr:cNvPr id="12" name="角丸四角形吹き出し 11"/>
          <xdr:cNvSpPr/>
        </xdr:nvSpPr>
        <xdr:spPr>
          <a:xfrm>
            <a:off x="17196956" y="9360478"/>
            <a:ext cx="1082386" cy="545523"/>
          </a:xfrm>
          <a:prstGeom prst="wedgeRoundRectCallout">
            <a:avLst>
              <a:gd name="adj1" fmla="val -67233"/>
              <a:gd name="adj2" fmla="val -2300"/>
              <a:gd name="adj3" fmla="val 1666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1063625</xdr:colOff>
      <xdr:row>29</xdr:row>
      <xdr:rowOff>0</xdr:rowOff>
    </xdr:from>
    <xdr:to>
      <xdr:col>11</xdr:col>
      <xdr:colOff>1130300</xdr:colOff>
      <xdr:row>34</xdr:row>
      <xdr:rowOff>29845</xdr:rowOff>
    </xdr:to>
    <xdr:pic>
      <xdr:nvPicPr>
        <xdr:cNvPr id="13" name="図 12">
          <a:extLst>
            <a:ext uri="{FF2B5EF4-FFF2-40B4-BE49-F238E27FC236}">
              <a16:creationId xmlns:a16="http://schemas.microsoft.com/office/drawing/2014/main" xmlns="" id="{FE7FA8FF-7C66-4A83-8F1F-1F599000C9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31750" y="9144000"/>
          <a:ext cx="1257300" cy="16173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2132737</xdr:colOff>
      <xdr:row>56</xdr:row>
      <xdr:rowOff>287708</xdr:rowOff>
    </xdr:from>
    <xdr:to>
      <xdr:col>9</xdr:col>
      <xdr:colOff>215781</xdr:colOff>
      <xdr:row>59</xdr:row>
      <xdr:rowOff>286585</xdr:rowOff>
    </xdr:to>
    <xdr:sp macro="" textlink="">
      <xdr:nvSpPr>
        <xdr:cNvPr id="23" name="雲 22"/>
        <xdr:cNvSpPr/>
      </xdr:nvSpPr>
      <xdr:spPr>
        <a:xfrm rot="449311">
          <a:off x="5275987" y="13418601"/>
          <a:ext cx="2233223" cy="1386805"/>
        </a:xfrm>
        <a:prstGeom prst="clou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571500</xdr:colOff>
      <xdr:row>52</xdr:row>
      <xdr:rowOff>219226</xdr:rowOff>
    </xdr:from>
    <xdr:to>
      <xdr:col>10</xdr:col>
      <xdr:colOff>563207</xdr:colOff>
      <xdr:row>62</xdr:row>
      <xdr:rowOff>204107</xdr:rowOff>
    </xdr:to>
    <xdr:sp macro="" textlink="">
      <xdr:nvSpPr>
        <xdr:cNvPr id="16" name="正方形/長方形 15"/>
        <xdr:cNvSpPr/>
      </xdr:nvSpPr>
      <xdr:spPr>
        <a:xfrm>
          <a:off x="571500" y="11989405"/>
          <a:ext cx="7720564" cy="3998988"/>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xdr:col>
      <xdr:colOff>285750</xdr:colOff>
      <xdr:row>26</xdr:row>
      <xdr:rowOff>95250</xdr:rowOff>
    </xdr:from>
    <xdr:to>
      <xdr:col>23</xdr:col>
      <xdr:colOff>1111250</xdr:colOff>
      <xdr:row>49</xdr:row>
      <xdr:rowOff>158750</xdr:rowOff>
    </xdr:to>
    <xdr:pic>
      <xdr:nvPicPr>
        <xdr:cNvPr id="10" name="図 9"/>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247" b="3193"/>
        <a:stretch/>
      </xdr:blipFill>
      <xdr:spPr bwMode="auto">
        <a:xfrm>
          <a:off x="8636000" y="6318250"/>
          <a:ext cx="8286750" cy="517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285751</xdr:colOff>
      <xdr:row>3</xdr:row>
      <xdr:rowOff>111125</xdr:rowOff>
    </xdr:from>
    <xdr:to>
      <xdr:col>23</xdr:col>
      <xdr:colOff>1111251</xdr:colOff>
      <xdr:row>27</xdr:row>
      <xdr:rowOff>567</xdr:rowOff>
    </xdr:to>
    <xdr:pic>
      <xdr:nvPicPr>
        <xdr:cNvPr id="9" name="図 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76" r="2247"/>
        <a:stretch/>
      </xdr:blipFill>
      <xdr:spPr bwMode="auto">
        <a:xfrm>
          <a:off x="8429626" y="1222375"/>
          <a:ext cx="8286750" cy="521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111125</xdr:rowOff>
    </xdr:from>
    <xdr:to>
      <xdr:col>10</xdr:col>
      <xdr:colOff>730249</xdr:colOff>
      <xdr:row>49</xdr:row>
      <xdr:rowOff>206375</xdr:rowOff>
    </xdr:to>
    <xdr:pic>
      <xdr:nvPicPr>
        <xdr:cNvPr id="8" name="図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540"/>
        <a:stretch/>
      </xdr:blipFill>
      <xdr:spPr bwMode="auto">
        <a:xfrm>
          <a:off x="0" y="6334125"/>
          <a:ext cx="8477249" cy="520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127000</xdr:rowOff>
    </xdr:from>
    <xdr:to>
      <xdr:col>10</xdr:col>
      <xdr:colOff>730249</xdr:colOff>
      <xdr:row>27</xdr:row>
      <xdr:rowOff>7938</xdr:rowOff>
    </xdr:to>
    <xdr:pic>
      <xdr:nvPicPr>
        <xdr:cNvPr id="6" name="図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50"/>
        <a:stretch/>
      </xdr:blipFill>
      <xdr:spPr bwMode="auto">
        <a:xfrm>
          <a:off x="0" y="1238250"/>
          <a:ext cx="8477249" cy="521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126205</xdr:rowOff>
    </xdr:from>
    <xdr:to>
      <xdr:col>9</xdr:col>
      <xdr:colOff>32785</xdr:colOff>
      <xdr:row>23</xdr:row>
      <xdr:rowOff>82894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394606</xdr:colOff>
      <xdr:row>30</xdr:row>
      <xdr:rowOff>27780</xdr:rowOff>
    </xdr:from>
    <xdr:to>
      <xdr:col>9</xdr:col>
      <xdr:colOff>32784</xdr:colOff>
      <xdr:row>46</xdr:row>
      <xdr:rowOff>206718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37419</xdr:colOff>
      <xdr:row>6</xdr:row>
      <xdr:rowOff>108857</xdr:rowOff>
    </xdr:from>
    <xdr:to>
      <xdr:col>23</xdr:col>
      <xdr:colOff>138241</xdr:colOff>
      <xdr:row>23</xdr:row>
      <xdr:rowOff>65545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49325</xdr:colOff>
      <xdr:row>30</xdr:row>
      <xdr:rowOff>10206</xdr:rowOff>
    </xdr:from>
    <xdr:to>
      <xdr:col>23</xdr:col>
      <xdr:colOff>150147</xdr:colOff>
      <xdr:row>46</xdr:row>
      <xdr:rowOff>184608</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56742</xdr:colOff>
      <xdr:row>62</xdr:row>
      <xdr:rowOff>104336</xdr:rowOff>
    </xdr:from>
    <xdr:to>
      <xdr:col>21</xdr:col>
      <xdr:colOff>271213</xdr:colOff>
      <xdr:row>92</xdr:row>
      <xdr:rowOff>67805</xdr:rowOff>
    </xdr:to>
    <xdr:grpSp>
      <xdr:nvGrpSpPr>
        <xdr:cNvPr id="14" name="グループ化 13"/>
        <xdr:cNvGrpSpPr/>
      </xdr:nvGrpSpPr>
      <xdr:grpSpPr>
        <a:xfrm>
          <a:off x="3199992" y="15888622"/>
          <a:ext cx="12134328" cy="6494897"/>
          <a:chOff x="9523238" y="11878152"/>
          <a:chExt cx="7419879" cy="3813152"/>
        </a:xfrm>
      </xdr:grpSpPr>
      <xdr:pic>
        <xdr:nvPicPr>
          <xdr:cNvPr id="7" name="図 6"/>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2105" b="90000" l="7059" r="96706">
                        <a14:backgroundMark x1="3765" y1="1316" x2="5176" y2="98947"/>
                        <a14:backgroundMark x1="941" y1="95789" x2="98824" y2="96053"/>
                        <a14:backgroundMark x1="96000" y1="0" x2="94824" y2="98684"/>
                        <a14:backgroundMark x1="0" y1="3684" x2="99059" y2="2368"/>
                      </a14:backgroundRemoval>
                    </a14:imgEffect>
                  </a14:imgLayer>
                </a14:imgProps>
              </a:ext>
              <a:ext uri="{28A0092B-C50C-407E-A947-70E740481C1C}">
                <a14:useLocalDpi xmlns:a14="http://schemas.microsoft.com/office/drawing/2010/main" val="0"/>
              </a:ext>
            </a:extLst>
          </a:blip>
          <a:srcRect/>
          <a:stretch>
            <a:fillRect/>
          </a:stretch>
        </xdr:blipFill>
        <xdr:spPr bwMode="auto">
          <a:xfrm>
            <a:off x="9523238" y="11878152"/>
            <a:ext cx="7300179" cy="381315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xdr:cNvPicPr>
            <a:picLocks noChangeAspect="1"/>
          </xdr:cNvPicPr>
        </xdr:nvPicPr>
        <xdr:blipFill rotWithShape="1">
          <a:blip xmlns:r="http://schemas.openxmlformats.org/officeDocument/2006/relationships" r:embed="rId8"/>
          <a:srcRect l="4141" t="42282" r="49915" b="31902"/>
          <a:stretch/>
        </xdr:blipFill>
        <xdr:spPr>
          <a:xfrm>
            <a:off x="10494790" y="12658294"/>
            <a:ext cx="5611133" cy="2395765"/>
          </a:xfrm>
          <a:prstGeom prst="rect">
            <a:avLst/>
          </a:prstGeom>
        </xdr:spPr>
      </xdr:pic>
      <xdr:sp macro="" textlink="">
        <xdr:nvSpPr>
          <xdr:cNvPr id="13" name="テキスト ボックス 12"/>
          <xdr:cNvSpPr txBox="1"/>
        </xdr:nvSpPr>
        <xdr:spPr>
          <a:xfrm>
            <a:off x="14548615" y="15086599"/>
            <a:ext cx="239450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出典：北海道水産林務部局森林計画課ウェブサイト</a:t>
            </a:r>
          </a:p>
        </xdr:txBody>
      </xdr:sp>
    </xdr:grpSp>
    <xdr:clientData/>
  </xdr:twoCellAnchor>
  <xdr:oneCellAnchor>
    <xdr:from>
      <xdr:col>6</xdr:col>
      <xdr:colOff>2221480</xdr:colOff>
      <xdr:row>57</xdr:row>
      <xdr:rowOff>273843</xdr:rowOff>
    </xdr:from>
    <xdr:ext cx="2000815" cy="678657"/>
    <xdr:sp macro="" textlink="">
      <xdr:nvSpPr>
        <xdr:cNvPr id="11" name="テキスト ボックス 10"/>
        <xdr:cNvSpPr txBox="1"/>
      </xdr:nvSpPr>
      <xdr:spPr>
        <a:xfrm>
          <a:off x="5364730" y="13867379"/>
          <a:ext cx="2000815" cy="67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latin typeface="HGP創英角ﾎﾟｯﾌﾟ体" panose="040B0A00000000000000" pitchFamily="50" charset="-128"/>
              <a:ea typeface="HGP創英角ﾎﾟｯﾌﾟ体" panose="040B0A00000000000000" pitchFamily="50" charset="-128"/>
            </a:rPr>
            <a:t>この</a:t>
          </a:r>
          <a:r>
            <a:rPr kumimoji="1" lang="en-US" altLang="ja-JP" sz="1400" b="1">
              <a:latin typeface="HGP創英角ﾎﾟｯﾌﾟ体" panose="040B0A00000000000000" pitchFamily="50" charset="-128"/>
              <a:ea typeface="HGP創英角ﾎﾟｯﾌﾟ体" panose="040B0A00000000000000" pitchFamily="50" charset="-128"/>
            </a:rPr>
            <a:t>CO₂</a:t>
          </a:r>
          <a:r>
            <a:rPr kumimoji="1" lang="ja-JP" altLang="en-US" sz="1400" b="1">
              <a:latin typeface="HGP創英角ﾎﾟｯﾌﾟ体" panose="040B0A00000000000000" pitchFamily="50" charset="-128"/>
              <a:ea typeface="HGP創英角ﾎﾟｯﾌﾟ体" panose="040B0A00000000000000" pitchFamily="50" charset="-128"/>
            </a:rPr>
            <a:t>を吸収するのに</a:t>
          </a:r>
          <a:endParaRPr kumimoji="1" lang="en-US" altLang="ja-JP" sz="1400" b="1">
            <a:latin typeface="HGP創英角ﾎﾟｯﾌﾟ体" panose="040B0A00000000000000" pitchFamily="50" charset="-128"/>
            <a:ea typeface="HGP創英角ﾎﾟｯﾌﾟ体" panose="040B0A00000000000000" pitchFamily="50" charset="-128"/>
          </a:endParaRPr>
        </a:p>
        <a:p>
          <a:r>
            <a:rPr kumimoji="1" lang="ja-JP" altLang="en-US" sz="1400" b="1">
              <a:latin typeface="HGP創英角ﾎﾟｯﾌﾟ体" panose="040B0A00000000000000" pitchFamily="50" charset="-128"/>
              <a:ea typeface="HGP創英角ﾎﾟｯﾌﾟ体" panose="040B0A00000000000000" pitchFamily="50" charset="-128"/>
            </a:rPr>
            <a:t>必要なトドマツの木</a:t>
          </a:r>
        </a:p>
      </xdr:txBody>
    </xdr:sp>
    <xdr:clientData/>
  </xdr:oneCellAnchor>
  <xdr:twoCellAnchor editAs="oneCell">
    <xdr:from>
      <xdr:col>6</xdr:col>
      <xdr:colOff>1232970</xdr:colOff>
      <xdr:row>54</xdr:row>
      <xdr:rowOff>127017</xdr:rowOff>
    </xdr:from>
    <xdr:to>
      <xdr:col>6</xdr:col>
      <xdr:colOff>1942494</xdr:colOff>
      <xdr:row>56</xdr:row>
      <xdr:rowOff>370567</xdr:rowOff>
    </xdr:to>
    <xdr:pic>
      <xdr:nvPicPr>
        <xdr:cNvPr id="17" name="図 1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96303" y="12795267"/>
          <a:ext cx="709524" cy="920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2100791</xdr:colOff>
      <xdr:row>53</xdr:row>
      <xdr:rowOff>165365</xdr:rowOff>
    </xdr:from>
    <xdr:to>
      <xdr:col>7</xdr:col>
      <xdr:colOff>571940</xdr:colOff>
      <xdr:row>56</xdr:row>
      <xdr:rowOff>88768</xdr:rowOff>
    </xdr:to>
    <xdr:pic>
      <xdr:nvPicPr>
        <xdr:cNvPr id="18" name="図 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64124" y="12378532"/>
          <a:ext cx="714816" cy="93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863866</xdr:colOff>
      <xdr:row>53</xdr:row>
      <xdr:rowOff>125676</xdr:rowOff>
    </xdr:from>
    <xdr:to>
      <xdr:col>8</xdr:col>
      <xdr:colOff>597077</xdr:colOff>
      <xdr:row>56</xdr:row>
      <xdr:rowOff>49079</xdr:rowOff>
    </xdr:to>
    <xdr:pic>
      <xdr:nvPicPr>
        <xdr:cNvPr id="19" name="図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0866" y="12338843"/>
          <a:ext cx="717461" cy="93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846668</xdr:colOff>
      <xdr:row>54</xdr:row>
      <xdr:rowOff>105832</xdr:rowOff>
    </xdr:from>
    <xdr:to>
      <xdr:col>10</xdr:col>
      <xdr:colOff>190942</xdr:colOff>
      <xdr:row>56</xdr:row>
      <xdr:rowOff>359965</xdr:rowOff>
    </xdr:to>
    <xdr:pic>
      <xdr:nvPicPr>
        <xdr:cNvPr id="20" name="図 1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37918" y="12541249"/>
          <a:ext cx="698941"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243416</xdr:colOff>
      <xdr:row>57</xdr:row>
      <xdr:rowOff>333375</xdr:rowOff>
    </xdr:from>
    <xdr:to>
      <xdr:col>10</xdr:col>
      <xdr:colOff>508440</xdr:colOff>
      <xdr:row>59</xdr:row>
      <xdr:rowOff>354675</xdr:rowOff>
    </xdr:to>
    <xdr:pic>
      <xdr:nvPicPr>
        <xdr:cNvPr id="21" name="図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55416" y="13784792"/>
          <a:ext cx="698941"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1337733</xdr:colOff>
      <xdr:row>57</xdr:row>
      <xdr:rowOff>222249</xdr:rowOff>
    </xdr:from>
    <xdr:to>
      <xdr:col>6</xdr:col>
      <xdr:colOff>2047257</xdr:colOff>
      <xdr:row>59</xdr:row>
      <xdr:rowOff>232966</xdr:rowOff>
    </xdr:to>
    <xdr:pic>
      <xdr:nvPicPr>
        <xdr:cNvPr id="22" name="図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9533" y="14376399"/>
          <a:ext cx="709524" cy="92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244056</xdr:colOff>
      <xdr:row>56</xdr:row>
      <xdr:rowOff>278694</xdr:rowOff>
    </xdr:from>
    <xdr:to>
      <xdr:col>23</xdr:col>
      <xdr:colOff>394163</xdr:colOff>
      <xdr:row>59</xdr:row>
      <xdr:rowOff>276766</xdr:rowOff>
    </xdr:to>
    <xdr:sp macro="" textlink="">
      <xdr:nvSpPr>
        <xdr:cNvPr id="24" name="雲 23"/>
        <xdr:cNvSpPr/>
      </xdr:nvSpPr>
      <xdr:spPr>
        <a:xfrm rot="449311">
          <a:off x="14177770" y="13409587"/>
          <a:ext cx="2232000" cy="1386000"/>
        </a:xfrm>
        <a:prstGeom prst="clou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368424</xdr:colOff>
      <xdr:row>57</xdr:row>
      <xdr:rowOff>230755</xdr:rowOff>
    </xdr:from>
    <xdr:ext cx="1998881" cy="559127"/>
    <xdr:sp macro="" textlink="">
      <xdr:nvSpPr>
        <xdr:cNvPr id="25" name="テキスト ボックス 24"/>
        <xdr:cNvSpPr txBox="1"/>
      </xdr:nvSpPr>
      <xdr:spPr>
        <a:xfrm>
          <a:off x="14302138" y="13824291"/>
          <a:ext cx="1998881"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latin typeface="HGP創英角ﾎﾟｯﾌﾟ体" panose="040B0A00000000000000" pitchFamily="50" charset="-128"/>
              <a:ea typeface="HGP創英角ﾎﾟｯﾌﾟ体" panose="040B0A00000000000000" pitchFamily="50" charset="-128"/>
            </a:rPr>
            <a:t>この</a:t>
          </a:r>
          <a:r>
            <a:rPr kumimoji="1" lang="en-US" altLang="ja-JP" sz="1400" b="1">
              <a:latin typeface="HGP創英角ﾎﾟｯﾌﾟ体" panose="040B0A00000000000000" pitchFamily="50" charset="-128"/>
              <a:ea typeface="HGP創英角ﾎﾟｯﾌﾟ体" panose="040B0A00000000000000" pitchFamily="50" charset="-128"/>
            </a:rPr>
            <a:t>CO₂</a:t>
          </a:r>
          <a:r>
            <a:rPr kumimoji="1" lang="ja-JP" altLang="en-US" sz="1400" b="1">
              <a:latin typeface="HGP創英角ﾎﾟｯﾌﾟ体" panose="040B0A00000000000000" pitchFamily="50" charset="-128"/>
              <a:ea typeface="HGP創英角ﾎﾟｯﾌﾟ体" panose="040B0A00000000000000" pitchFamily="50" charset="-128"/>
            </a:rPr>
            <a:t>を吸収するのに</a:t>
          </a:r>
          <a:endParaRPr kumimoji="1" lang="en-US" altLang="ja-JP" sz="1400" b="1">
            <a:latin typeface="HGP創英角ﾎﾟｯﾌﾟ体" panose="040B0A00000000000000" pitchFamily="50" charset="-128"/>
            <a:ea typeface="HGP創英角ﾎﾟｯﾌﾟ体" panose="040B0A00000000000000" pitchFamily="50" charset="-128"/>
          </a:endParaRPr>
        </a:p>
        <a:p>
          <a:r>
            <a:rPr kumimoji="1" lang="ja-JP" altLang="en-US" sz="1400" b="1">
              <a:latin typeface="HGP創英角ﾎﾟｯﾌﾟ体" panose="040B0A00000000000000" pitchFamily="50" charset="-128"/>
              <a:ea typeface="HGP創英角ﾎﾟｯﾌﾟ体" panose="040B0A00000000000000" pitchFamily="50" charset="-128"/>
            </a:rPr>
            <a:t>必要なトドマツの木</a:t>
          </a:r>
        </a:p>
      </xdr:txBody>
    </xdr:sp>
    <xdr:clientData/>
  </xdr:oneCellAnchor>
  <xdr:twoCellAnchor editAs="oneCell">
    <xdr:from>
      <xdr:col>19</xdr:col>
      <xdr:colOff>122464</xdr:colOff>
      <xdr:row>54</xdr:row>
      <xdr:rowOff>151019</xdr:rowOff>
    </xdr:from>
    <xdr:to>
      <xdr:col>20</xdr:col>
      <xdr:colOff>27655</xdr:colOff>
      <xdr:row>56</xdr:row>
      <xdr:rowOff>402128</xdr:rowOff>
    </xdr:to>
    <xdr:pic>
      <xdr:nvPicPr>
        <xdr:cNvPr id="26" name="図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40393" y="12601555"/>
          <a:ext cx="708012"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185952</xdr:colOff>
      <xdr:row>53</xdr:row>
      <xdr:rowOff>189367</xdr:rowOff>
    </xdr:from>
    <xdr:to>
      <xdr:col>20</xdr:col>
      <xdr:colOff>900768</xdr:colOff>
      <xdr:row>56</xdr:row>
      <xdr:rowOff>112770</xdr:rowOff>
    </xdr:to>
    <xdr:pic>
      <xdr:nvPicPr>
        <xdr:cNvPr id="27" name="図 2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806702" y="12299724"/>
          <a:ext cx="714816" cy="943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60277</xdr:colOff>
      <xdr:row>53</xdr:row>
      <xdr:rowOff>149678</xdr:rowOff>
    </xdr:from>
    <xdr:to>
      <xdr:col>22</xdr:col>
      <xdr:colOff>386155</xdr:colOff>
      <xdr:row>56</xdr:row>
      <xdr:rowOff>73081</xdr:rowOff>
    </xdr:to>
    <xdr:pic>
      <xdr:nvPicPr>
        <xdr:cNvPr id="28" name="図 2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810420" y="12260035"/>
          <a:ext cx="720485" cy="943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85413</xdr:colOff>
      <xdr:row>54</xdr:row>
      <xdr:rowOff>129834</xdr:rowOff>
    </xdr:from>
    <xdr:to>
      <xdr:col>23</xdr:col>
      <xdr:colOff>784354</xdr:colOff>
      <xdr:row>56</xdr:row>
      <xdr:rowOff>391526</xdr:rowOff>
    </xdr:to>
    <xdr:pic>
      <xdr:nvPicPr>
        <xdr:cNvPr id="29" name="図 2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788056" y="12580370"/>
          <a:ext cx="698941" cy="94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430125</xdr:colOff>
      <xdr:row>57</xdr:row>
      <xdr:rowOff>364937</xdr:rowOff>
    </xdr:from>
    <xdr:to>
      <xdr:col>23</xdr:col>
      <xdr:colOff>1129066</xdr:colOff>
      <xdr:row>59</xdr:row>
      <xdr:rowOff>386236</xdr:rowOff>
    </xdr:to>
    <xdr:pic>
      <xdr:nvPicPr>
        <xdr:cNvPr id="30" name="図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45732" y="13958473"/>
          <a:ext cx="698941" cy="946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251720</xdr:colOff>
      <xdr:row>57</xdr:row>
      <xdr:rowOff>246251</xdr:rowOff>
    </xdr:from>
    <xdr:to>
      <xdr:col>20</xdr:col>
      <xdr:colOff>156911</xdr:colOff>
      <xdr:row>59</xdr:row>
      <xdr:rowOff>256968</xdr:rowOff>
    </xdr:to>
    <xdr:pic>
      <xdr:nvPicPr>
        <xdr:cNvPr id="31" name="図 3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82613" y="13839787"/>
          <a:ext cx="708012" cy="936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1211035</xdr:colOff>
      <xdr:row>52</xdr:row>
      <xdr:rowOff>231320</xdr:rowOff>
    </xdr:from>
    <xdr:to>
      <xdr:col>23</xdr:col>
      <xdr:colOff>1238250</xdr:colOff>
      <xdr:row>62</xdr:row>
      <xdr:rowOff>177213</xdr:rowOff>
    </xdr:to>
    <xdr:sp macro="" textlink="">
      <xdr:nvSpPr>
        <xdr:cNvPr id="32" name="正方形/長方形 31"/>
        <xdr:cNvSpPr/>
      </xdr:nvSpPr>
      <xdr:spPr>
        <a:xfrm>
          <a:off x="9756321" y="12001499"/>
          <a:ext cx="7497536" cy="3960000"/>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699408</xdr:colOff>
      <xdr:row>58</xdr:row>
      <xdr:rowOff>84364</xdr:rowOff>
    </xdr:from>
    <xdr:to>
      <xdr:col>11</xdr:col>
      <xdr:colOff>1137558</xdr:colOff>
      <xdr:row>61</xdr:row>
      <xdr:rowOff>330109</xdr:rowOff>
    </xdr:to>
    <xdr:pic>
      <xdr:nvPicPr>
        <xdr:cNvPr id="33" name="図 32">
          <a:extLst>
            <a:ext uri="{FF2B5EF4-FFF2-40B4-BE49-F238E27FC236}">
              <a16:creationId xmlns:a16="http://schemas.microsoft.com/office/drawing/2014/main" xmlns="" id="{FE7FA8FF-7C66-4A83-8F1F-1F599000C9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28265" y="14140543"/>
          <a:ext cx="1254579" cy="163367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84:L109"/>
  <sheetViews>
    <sheetView view="pageBreakPreview" topLeftCell="A76" zoomScaleNormal="110" zoomScaleSheetLayoutView="100" workbookViewId="0">
      <selection activeCell="E87" sqref="E87"/>
    </sheetView>
  </sheetViews>
  <sheetFormatPr defaultRowHeight="13.5" x14ac:dyDescent="0.15"/>
  <cols>
    <col min="8" max="8" width="9.625" customWidth="1"/>
    <col min="10" max="10" width="9.625" customWidth="1"/>
  </cols>
  <sheetData>
    <row r="84" spans="1:10" ht="21" customHeight="1" x14ac:dyDescent="0.15">
      <c r="A84" s="131" t="s">
        <v>194</v>
      </c>
      <c r="B84" s="131"/>
      <c r="C84" s="131"/>
      <c r="D84" s="131"/>
      <c r="E84" s="131"/>
      <c r="F84" s="131"/>
      <c r="G84" s="131"/>
      <c r="H84" s="131"/>
    </row>
    <row r="85" spans="1:10" ht="21" customHeight="1" x14ac:dyDescent="0.15">
      <c r="A85" s="131" t="s">
        <v>195</v>
      </c>
      <c r="B85" s="131"/>
      <c r="C85" s="131"/>
      <c r="D85" s="131"/>
      <c r="E85" s="131"/>
      <c r="F85" s="131"/>
      <c r="G85" s="131"/>
      <c r="H85" s="131"/>
    </row>
    <row r="86" spans="1:10" ht="21" customHeight="1" x14ac:dyDescent="0.15">
      <c r="A86" s="131" t="s">
        <v>196</v>
      </c>
      <c r="B86" s="131"/>
      <c r="C86" s="131"/>
      <c r="D86" s="131"/>
      <c r="E86" s="131"/>
      <c r="F86" s="131"/>
      <c r="G86" s="131"/>
      <c r="H86" s="131"/>
    </row>
    <row r="87" spans="1:10" ht="21" customHeight="1" x14ac:dyDescent="0.15">
      <c r="A87" s="131" t="s">
        <v>200</v>
      </c>
      <c r="B87" s="131"/>
      <c r="C87" s="131"/>
      <c r="D87" s="131"/>
      <c r="E87" s="185" t="s">
        <v>238</v>
      </c>
      <c r="F87" s="144"/>
      <c r="G87" s="144"/>
      <c r="H87" s="131"/>
    </row>
    <row r="88" spans="1:10" ht="21" customHeight="1" x14ac:dyDescent="0.15">
      <c r="A88" s="131"/>
      <c r="B88" s="131"/>
      <c r="C88" s="131"/>
      <c r="D88" s="183"/>
      <c r="E88" s="131"/>
      <c r="F88" s="131"/>
      <c r="G88" s="131"/>
      <c r="H88" s="183"/>
    </row>
    <row r="89" spans="1:10" ht="21" customHeight="1" x14ac:dyDescent="0.15">
      <c r="A89" s="131"/>
      <c r="B89" s="131"/>
      <c r="C89" s="131" t="s">
        <v>197</v>
      </c>
      <c r="D89" s="186">
        <v>4</v>
      </c>
      <c r="E89" s="131" t="s">
        <v>203</v>
      </c>
      <c r="G89" s="131" t="s">
        <v>198</v>
      </c>
      <c r="H89" s="186">
        <v>3</v>
      </c>
      <c r="I89" s="131" t="s">
        <v>202</v>
      </c>
      <c r="J89" s="131"/>
    </row>
    <row r="90" spans="1:10" ht="21" customHeight="1" x14ac:dyDescent="0.15">
      <c r="A90" s="131"/>
      <c r="B90" s="131"/>
      <c r="C90" s="131"/>
      <c r="D90" s="131"/>
      <c r="E90" s="131"/>
      <c r="F90" s="131"/>
      <c r="G90" s="131"/>
      <c r="H90" s="131"/>
    </row>
    <row r="91" spans="1:10" ht="21" customHeight="1" x14ac:dyDescent="0.15">
      <c r="A91" s="131" t="s">
        <v>199</v>
      </c>
      <c r="B91" s="131"/>
      <c r="C91" s="131"/>
      <c r="D91" s="131"/>
      <c r="E91" s="131"/>
      <c r="F91" s="131"/>
      <c r="G91" s="131"/>
      <c r="H91" s="131"/>
    </row>
    <row r="92" spans="1:10" ht="21" customHeight="1" x14ac:dyDescent="0.15">
      <c r="A92" s="131" t="s">
        <v>217</v>
      </c>
      <c r="B92" s="131"/>
      <c r="C92" s="131"/>
      <c r="D92" s="131"/>
      <c r="E92" s="131"/>
      <c r="F92" s="131"/>
      <c r="G92" s="131" t="s">
        <v>215</v>
      </c>
      <c r="I92" s="165" t="s">
        <v>210</v>
      </c>
    </row>
    <row r="93" spans="1:10" ht="21" customHeight="1" x14ac:dyDescent="0.15">
      <c r="A93" s="131"/>
      <c r="B93" s="131"/>
      <c r="C93" s="131"/>
      <c r="D93" s="131"/>
      <c r="E93" s="131"/>
      <c r="F93" s="131"/>
      <c r="G93" s="131" t="s">
        <v>216</v>
      </c>
      <c r="I93" s="165" t="s">
        <v>211</v>
      </c>
    </row>
    <row r="94" spans="1:10" ht="21" customHeight="1" x14ac:dyDescent="0.15">
      <c r="A94" s="131" t="s">
        <v>201</v>
      </c>
      <c r="B94" s="131"/>
      <c r="C94" s="131"/>
      <c r="D94" s="131"/>
      <c r="E94" s="131"/>
      <c r="F94" s="131"/>
      <c r="G94" s="131"/>
      <c r="H94" s="131"/>
    </row>
    <row r="95" spans="1:10" ht="21" customHeight="1" x14ac:dyDescent="0.15">
      <c r="A95" s="131" t="s">
        <v>206</v>
      </c>
      <c r="B95" s="131"/>
      <c r="C95" s="131"/>
      <c r="D95" s="131"/>
      <c r="E95" s="131"/>
      <c r="F95" s="131"/>
      <c r="G95" s="131"/>
      <c r="H95" s="131"/>
    </row>
    <row r="96" spans="1:10" ht="21" customHeight="1" x14ac:dyDescent="0.15">
      <c r="A96" s="131" t="s">
        <v>205</v>
      </c>
      <c r="B96" s="131"/>
      <c r="C96" s="131"/>
      <c r="D96" s="131"/>
      <c r="E96" s="131"/>
      <c r="F96" s="131"/>
      <c r="G96" s="145"/>
      <c r="H96" s="131"/>
    </row>
    <row r="97" spans="1:12" ht="21" customHeight="1" x14ac:dyDescent="0.15">
      <c r="A97" s="131"/>
      <c r="B97" s="131"/>
      <c r="C97" s="131"/>
      <c r="D97" s="131"/>
      <c r="E97" s="131"/>
      <c r="F97" s="131"/>
      <c r="G97" s="131"/>
      <c r="H97" s="131"/>
    </row>
    <row r="98" spans="1:12" ht="21" customHeight="1" x14ac:dyDescent="0.15">
      <c r="A98" s="131" t="s">
        <v>239</v>
      </c>
      <c r="B98" s="131"/>
      <c r="C98" s="131"/>
      <c r="D98" s="131"/>
      <c r="E98" s="131"/>
      <c r="F98" s="131"/>
      <c r="G98" s="187" t="s">
        <v>220</v>
      </c>
      <c r="H98" s="187"/>
      <c r="I98" s="159" t="s">
        <v>221</v>
      </c>
    </row>
    <row r="99" spans="1:12" ht="21" customHeight="1" x14ac:dyDescent="0.15">
      <c r="A99" s="131" t="s">
        <v>218</v>
      </c>
      <c r="B99" s="131"/>
      <c r="C99" s="131"/>
      <c r="D99" s="131"/>
      <c r="E99" s="131"/>
      <c r="F99" s="131"/>
      <c r="G99" s="131"/>
      <c r="H99" s="131"/>
    </row>
    <row r="100" spans="1:12" ht="21" customHeight="1" x14ac:dyDescent="0.15">
      <c r="A100" s="131" t="s">
        <v>219</v>
      </c>
    </row>
    <row r="109" spans="1:12" x14ac:dyDescent="0.15">
      <c r="L109" s="131"/>
    </row>
  </sheetData>
  <mergeCells count="1">
    <mergeCell ref="G98:H98"/>
  </mergeCells>
  <phoneticPr fontId="1"/>
  <hyperlinks>
    <hyperlink ref="I93" location="'入力表【前年度】(P5)'!A1" display="こちらから"/>
    <hyperlink ref="G98" location="エコ診断結果!A1" display="「エコ診断結果シート」"/>
    <hyperlink ref="I92" location="'入力表【今年度】(P4)'!A1" display="こちらから"/>
    <hyperlink ref="G98:H98" location="'エコ診断結果(P6-7)'!A1" display="エコ診断結果シート"/>
  </hyperlinks>
  <pageMargins left="0.70866141732283472" right="0.51181102362204722" top="0.74803149606299213" bottom="0.74803149606299213" header="0.31496062992125984" footer="0.31496062992125984"/>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R41"/>
  <sheetViews>
    <sheetView tabSelected="1" zoomScale="60" zoomScaleNormal="60" workbookViewId="0">
      <selection activeCell="E1" sqref="E1:F1"/>
    </sheetView>
  </sheetViews>
  <sheetFormatPr defaultRowHeight="17.25" customHeight="1" x14ac:dyDescent="0.15"/>
  <cols>
    <col min="1" max="2" width="15.625" style="21" customWidth="1"/>
    <col min="3" max="14" width="14.625" style="21" customWidth="1"/>
    <col min="15" max="16" width="15.625" style="21" customWidth="1"/>
    <col min="17" max="16384" width="9" style="21"/>
  </cols>
  <sheetData>
    <row r="1" spans="1:18" ht="48" customHeight="1" x14ac:dyDescent="0.15">
      <c r="A1" s="37"/>
      <c r="B1" s="37"/>
      <c r="C1" s="37"/>
      <c r="D1" s="37"/>
      <c r="E1" s="196" t="str">
        <f>'とまエコノートについて(P1-3,10)'!E87</f>
        <v>エコ山</v>
      </c>
      <c r="F1" s="196"/>
      <c r="G1" s="196" t="s">
        <v>46</v>
      </c>
      <c r="H1" s="196"/>
      <c r="I1" s="196"/>
      <c r="J1" s="196"/>
      <c r="K1" s="37"/>
      <c r="L1" s="37"/>
      <c r="M1" s="37"/>
      <c r="N1" s="37"/>
      <c r="O1" s="37"/>
      <c r="P1" s="37"/>
    </row>
    <row r="2" spans="1:18" ht="37.5" customHeight="1" x14ac:dyDescent="0.15">
      <c r="A2" s="37"/>
      <c r="B2" s="37"/>
      <c r="C2" s="37"/>
      <c r="D2" s="37"/>
      <c r="E2" s="37"/>
      <c r="F2" s="41"/>
      <c r="G2" s="42" t="s">
        <v>43</v>
      </c>
      <c r="H2" s="43">
        <f>'とまエコノートについて(P1-3,10)'!D89</f>
        <v>4</v>
      </c>
      <c r="I2" s="44" t="s">
        <v>44</v>
      </c>
      <c r="J2" s="45"/>
      <c r="K2" s="37"/>
      <c r="L2" s="37"/>
      <c r="M2" s="37"/>
      <c r="N2" s="37"/>
      <c r="O2" s="37"/>
      <c r="P2" s="37"/>
    </row>
    <row r="3" spans="1:18" ht="17.25" customHeight="1" x14ac:dyDescent="0.15">
      <c r="A3" s="37"/>
      <c r="B3" s="37"/>
      <c r="C3" s="37"/>
      <c r="D3" s="37"/>
      <c r="E3" s="37"/>
      <c r="F3" s="37"/>
      <c r="G3" s="37"/>
      <c r="H3" s="37"/>
      <c r="I3" s="37"/>
      <c r="J3" s="37"/>
      <c r="K3" s="37"/>
      <c r="L3" s="37"/>
      <c r="M3" s="37"/>
      <c r="N3" s="37"/>
      <c r="O3" s="37"/>
      <c r="P3" s="37"/>
    </row>
    <row r="4" spans="1:18" ht="24" customHeight="1" thickBot="1" x14ac:dyDescent="0.2">
      <c r="A4" s="194" t="s">
        <v>6</v>
      </c>
      <c r="B4" s="194"/>
    </row>
    <row r="5" spans="1:18" ht="24" customHeight="1" thickBot="1" x14ac:dyDescent="0.2">
      <c r="A5" s="195"/>
      <c r="B5" s="195"/>
      <c r="C5" s="36">
        <v>92</v>
      </c>
      <c r="D5" s="35">
        <f>EDATE(C5,1)</f>
        <v>122</v>
      </c>
      <c r="E5" s="35">
        <f t="shared" ref="E5:N5" si="0">EDATE(D5,1)</f>
        <v>153</v>
      </c>
      <c r="F5" s="35">
        <f t="shared" si="0"/>
        <v>183</v>
      </c>
      <c r="G5" s="35">
        <f t="shared" si="0"/>
        <v>214</v>
      </c>
      <c r="H5" s="35">
        <f t="shared" si="0"/>
        <v>245</v>
      </c>
      <c r="I5" s="35">
        <f t="shared" si="0"/>
        <v>275</v>
      </c>
      <c r="J5" s="35">
        <f t="shared" si="0"/>
        <v>306</v>
      </c>
      <c r="K5" s="35">
        <f t="shared" si="0"/>
        <v>336</v>
      </c>
      <c r="L5" s="35">
        <f t="shared" si="0"/>
        <v>367</v>
      </c>
      <c r="M5" s="35">
        <f t="shared" si="0"/>
        <v>398</v>
      </c>
      <c r="N5" s="35">
        <f t="shared" si="0"/>
        <v>426</v>
      </c>
      <c r="O5" s="73" t="s">
        <v>5</v>
      </c>
      <c r="P5" s="78" t="s">
        <v>48</v>
      </c>
      <c r="R5" s="34">
        <v>1</v>
      </c>
    </row>
    <row r="6" spans="1:18" ht="24" customHeight="1" thickBot="1" x14ac:dyDescent="0.2">
      <c r="A6" s="67" t="s">
        <v>42</v>
      </c>
      <c r="B6" s="54" t="s">
        <v>4</v>
      </c>
      <c r="C6" s="55"/>
      <c r="D6" s="55"/>
      <c r="E6" s="55"/>
      <c r="F6" s="55"/>
      <c r="G6" s="55"/>
      <c r="H6" s="55"/>
      <c r="I6" s="55"/>
      <c r="J6" s="55"/>
      <c r="K6" s="55"/>
      <c r="L6" s="55"/>
      <c r="M6" s="55"/>
      <c r="N6" s="55"/>
      <c r="O6" s="74">
        <f t="shared" ref="O6:O28" si="1">SUM(C6:N6)</f>
        <v>0</v>
      </c>
      <c r="P6" s="79" t="e">
        <f>(('入力表【前年度】(P5)'!O6-O6)/('入力表【前年度】(P5)'!O6))</f>
        <v>#DIV/0!</v>
      </c>
      <c r="R6" s="34">
        <v>32</v>
      </c>
    </row>
    <row r="7" spans="1:18" ht="24" customHeight="1" thickBot="1" x14ac:dyDescent="0.2">
      <c r="A7" s="68"/>
      <c r="B7" s="61" t="s">
        <v>3</v>
      </c>
      <c r="C7" s="62"/>
      <c r="D7" s="62"/>
      <c r="E7" s="62"/>
      <c r="F7" s="62"/>
      <c r="G7" s="62"/>
      <c r="H7" s="62"/>
      <c r="I7" s="62"/>
      <c r="J7" s="62"/>
      <c r="K7" s="62"/>
      <c r="L7" s="62"/>
      <c r="M7" s="62"/>
      <c r="N7" s="62"/>
      <c r="O7" s="28">
        <f t="shared" si="1"/>
        <v>0</v>
      </c>
      <c r="P7" s="79" t="e">
        <f>(('入力表【前年度】(P5)'!O7-O7)/('入力表【前年度】(P5)'!O7))</f>
        <v>#DIV/0!</v>
      </c>
      <c r="R7" s="34">
        <v>61</v>
      </c>
    </row>
    <row r="8" spans="1:18" ht="24" customHeight="1" thickBot="1" x14ac:dyDescent="0.2">
      <c r="A8" s="69"/>
      <c r="B8" s="51" t="s">
        <v>39</v>
      </c>
      <c r="C8" s="46">
        <f>C6*$C$32</f>
        <v>0</v>
      </c>
      <c r="D8" s="46">
        <f t="shared" ref="D8:N8" si="2">D6*$C$32</f>
        <v>0</v>
      </c>
      <c r="E8" s="46">
        <f t="shared" si="2"/>
        <v>0</v>
      </c>
      <c r="F8" s="46">
        <f t="shared" si="2"/>
        <v>0</v>
      </c>
      <c r="G8" s="46">
        <f t="shared" si="2"/>
        <v>0</v>
      </c>
      <c r="H8" s="46">
        <f t="shared" si="2"/>
        <v>0</v>
      </c>
      <c r="I8" s="46">
        <f t="shared" si="2"/>
        <v>0</v>
      </c>
      <c r="J8" s="46">
        <f t="shared" si="2"/>
        <v>0</v>
      </c>
      <c r="K8" s="46">
        <f t="shared" si="2"/>
        <v>0</v>
      </c>
      <c r="L8" s="46">
        <f t="shared" si="2"/>
        <v>0</v>
      </c>
      <c r="M8" s="46">
        <f t="shared" si="2"/>
        <v>0</v>
      </c>
      <c r="N8" s="46">
        <f t="shared" si="2"/>
        <v>0</v>
      </c>
      <c r="O8" s="47">
        <f t="shared" si="1"/>
        <v>0</v>
      </c>
      <c r="P8" s="79" t="e">
        <f>(('入力表【前年度】(P5)'!O8-O8)/('入力表【前年度】(P5)'!O8))</f>
        <v>#DIV/0!</v>
      </c>
      <c r="R8" s="34">
        <v>92</v>
      </c>
    </row>
    <row r="9" spans="1:18" ht="24" customHeight="1" thickBot="1" x14ac:dyDescent="0.2">
      <c r="A9" s="67" t="s">
        <v>10</v>
      </c>
      <c r="B9" s="54" t="s">
        <v>40</v>
      </c>
      <c r="C9" s="56"/>
      <c r="D9" s="56"/>
      <c r="E9" s="56"/>
      <c r="F9" s="56"/>
      <c r="G9" s="56"/>
      <c r="H9" s="56"/>
      <c r="I9" s="56"/>
      <c r="J9" s="56"/>
      <c r="K9" s="56"/>
      <c r="L9" s="56"/>
      <c r="M9" s="56"/>
      <c r="N9" s="56"/>
      <c r="O9" s="33">
        <f t="shared" si="1"/>
        <v>0</v>
      </c>
      <c r="P9" s="79" t="e">
        <f>(('入力表【前年度】(P5)'!O9-O9)/('入力表【前年度】(P5)'!O9))</f>
        <v>#DIV/0!</v>
      </c>
      <c r="R9" s="34">
        <v>122</v>
      </c>
    </row>
    <row r="10" spans="1:18" ht="24" customHeight="1" thickBot="1" x14ac:dyDescent="0.2">
      <c r="A10" s="68"/>
      <c r="B10" s="61" t="s">
        <v>3</v>
      </c>
      <c r="C10" s="63"/>
      <c r="D10" s="63"/>
      <c r="E10" s="63"/>
      <c r="F10" s="63"/>
      <c r="G10" s="63"/>
      <c r="H10" s="63"/>
      <c r="I10" s="63"/>
      <c r="J10" s="63"/>
      <c r="K10" s="63"/>
      <c r="L10" s="63"/>
      <c r="M10" s="63"/>
      <c r="N10" s="63"/>
      <c r="O10" s="28">
        <f t="shared" si="1"/>
        <v>0</v>
      </c>
      <c r="P10" s="79" t="e">
        <f>(('入力表【前年度】(P5)'!O10-O10)/('入力表【前年度】(P5)'!O10))</f>
        <v>#DIV/0!</v>
      </c>
      <c r="R10" s="34">
        <v>153</v>
      </c>
    </row>
    <row r="11" spans="1:18" ht="24" customHeight="1" thickBot="1" x14ac:dyDescent="0.2">
      <c r="A11" s="70"/>
      <c r="B11" s="52" t="s">
        <v>39</v>
      </c>
      <c r="C11" s="48">
        <f t="shared" ref="C11:N11" si="3">C9*$C$34</f>
        <v>0</v>
      </c>
      <c r="D11" s="48">
        <f t="shared" si="3"/>
        <v>0</v>
      </c>
      <c r="E11" s="48">
        <f t="shared" si="3"/>
        <v>0</v>
      </c>
      <c r="F11" s="48">
        <f t="shared" si="3"/>
        <v>0</v>
      </c>
      <c r="G11" s="48">
        <f t="shared" si="3"/>
        <v>0</v>
      </c>
      <c r="H11" s="48">
        <f t="shared" si="3"/>
        <v>0</v>
      </c>
      <c r="I11" s="48">
        <f t="shared" si="3"/>
        <v>0</v>
      </c>
      <c r="J11" s="48">
        <f t="shared" si="3"/>
        <v>0</v>
      </c>
      <c r="K11" s="48">
        <f t="shared" si="3"/>
        <v>0</v>
      </c>
      <c r="L11" s="48">
        <f t="shared" si="3"/>
        <v>0</v>
      </c>
      <c r="M11" s="48">
        <f t="shared" si="3"/>
        <v>0</v>
      </c>
      <c r="N11" s="48">
        <f t="shared" si="3"/>
        <v>0</v>
      </c>
      <c r="O11" s="47">
        <f t="shared" si="1"/>
        <v>0</v>
      </c>
      <c r="P11" s="79" t="e">
        <f>(('入力表【前年度】(P5)'!O11-O11)/('入力表【前年度】(P5)'!O11))</f>
        <v>#DIV/0!</v>
      </c>
      <c r="R11" s="34">
        <v>183</v>
      </c>
    </row>
    <row r="12" spans="1:18" ht="24" customHeight="1" thickBot="1" x14ac:dyDescent="0.2">
      <c r="A12" s="67" t="s">
        <v>8</v>
      </c>
      <c r="B12" s="54" t="s">
        <v>40</v>
      </c>
      <c r="C12" s="57"/>
      <c r="D12" s="57"/>
      <c r="E12" s="57"/>
      <c r="F12" s="57"/>
      <c r="G12" s="57"/>
      <c r="H12" s="57"/>
      <c r="I12" s="57"/>
      <c r="J12" s="57"/>
      <c r="K12" s="57"/>
      <c r="L12" s="57"/>
      <c r="M12" s="57"/>
      <c r="N12" s="57"/>
      <c r="O12" s="29">
        <f t="shared" si="1"/>
        <v>0</v>
      </c>
      <c r="P12" s="79" t="e">
        <f>(('入力表【前年度】(P5)'!O12-O12)/('入力表【前年度】(P5)'!O12))</f>
        <v>#DIV/0!</v>
      </c>
      <c r="R12" s="34">
        <v>214</v>
      </c>
    </row>
    <row r="13" spans="1:18" ht="24" customHeight="1" thickBot="1" x14ac:dyDescent="0.2">
      <c r="A13" s="68"/>
      <c r="B13" s="61" t="s">
        <v>3</v>
      </c>
      <c r="C13" s="63"/>
      <c r="D13" s="63"/>
      <c r="E13" s="63"/>
      <c r="F13" s="63"/>
      <c r="G13" s="63"/>
      <c r="H13" s="63"/>
      <c r="I13" s="63"/>
      <c r="J13" s="63"/>
      <c r="K13" s="63"/>
      <c r="L13" s="63"/>
      <c r="M13" s="63"/>
      <c r="N13" s="63"/>
      <c r="O13" s="28">
        <f t="shared" si="1"/>
        <v>0</v>
      </c>
      <c r="P13" s="79" t="e">
        <f>(('入力表【前年度】(P5)'!O13-O13)/('入力表【前年度】(P5)'!O13))</f>
        <v>#DIV/0!</v>
      </c>
      <c r="R13" s="34">
        <v>245</v>
      </c>
    </row>
    <row r="14" spans="1:18" ht="24" customHeight="1" thickBot="1" x14ac:dyDescent="0.2">
      <c r="A14" s="70"/>
      <c r="B14" s="52" t="s">
        <v>39</v>
      </c>
      <c r="C14" s="48">
        <f>C12*$C$33</f>
        <v>0</v>
      </c>
      <c r="D14" s="48">
        <f t="shared" ref="D14:N14" si="4">D12*$C$33</f>
        <v>0</v>
      </c>
      <c r="E14" s="48">
        <f t="shared" si="4"/>
        <v>0</v>
      </c>
      <c r="F14" s="48">
        <f t="shared" si="4"/>
        <v>0</v>
      </c>
      <c r="G14" s="48">
        <f t="shared" si="4"/>
        <v>0</v>
      </c>
      <c r="H14" s="48">
        <f t="shared" si="4"/>
        <v>0</v>
      </c>
      <c r="I14" s="48">
        <f t="shared" si="4"/>
        <v>0</v>
      </c>
      <c r="J14" s="48">
        <f t="shared" si="4"/>
        <v>0</v>
      </c>
      <c r="K14" s="48">
        <f t="shared" si="4"/>
        <v>0</v>
      </c>
      <c r="L14" s="48">
        <f t="shared" si="4"/>
        <v>0</v>
      </c>
      <c r="M14" s="48">
        <f t="shared" si="4"/>
        <v>0</v>
      </c>
      <c r="N14" s="48">
        <f t="shared" si="4"/>
        <v>0</v>
      </c>
      <c r="O14" s="47">
        <f t="shared" si="1"/>
        <v>0</v>
      </c>
      <c r="P14" s="79" t="e">
        <f>(('入力表【前年度】(P5)'!O14-O14)/('入力表【前年度】(P5)'!O14))</f>
        <v>#DIV/0!</v>
      </c>
      <c r="R14" s="34">
        <v>275</v>
      </c>
    </row>
    <row r="15" spans="1:18" ht="24" customHeight="1" thickBot="1" x14ac:dyDescent="0.2">
      <c r="A15" s="67" t="s">
        <v>0</v>
      </c>
      <c r="B15" s="58" t="s">
        <v>40</v>
      </c>
      <c r="C15" s="59"/>
      <c r="D15" s="59"/>
      <c r="E15" s="59"/>
      <c r="F15" s="59"/>
      <c r="G15" s="59"/>
      <c r="H15" s="59"/>
      <c r="I15" s="59"/>
      <c r="J15" s="59"/>
      <c r="K15" s="59"/>
      <c r="L15" s="59"/>
      <c r="M15" s="59"/>
      <c r="N15" s="59"/>
      <c r="O15" s="30">
        <f t="shared" si="1"/>
        <v>0</v>
      </c>
      <c r="P15" s="79" t="e">
        <f>(('入力表【前年度】(P5)'!O15-O15)/('入力表【前年度】(P5)'!O15))</f>
        <v>#DIV/0!</v>
      </c>
      <c r="R15" s="34">
        <v>306</v>
      </c>
    </row>
    <row r="16" spans="1:18" ht="24" customHeight="1" thickBot="1" x14ac:dyDescent="0.2">
      <c r="A16" s="68"/>
      <c r="B16" s="61" t="s">
        <v>3</v>
      </c>
      <c r="C16" s="63"/>
      <c r="D16" s="63"/>
      <c r="E16" s="63"/>
      <c r="F16" s="63"/>
      <c r="G16" s="63"/>
      <c r="H16" s="63"/>
      <c r="I16" s="63"/>
      <c r="J16" s="63"/>
      <c r="K16" s="63"/>
      <c r="L16" s="63"/>
      <c r="M16" s="63"/>
      <c r="N16" s="63"/>
      <c r="O16" s="28">
        <f t="shared" si="1"/>
        <v>0</v>
      </c>
      <c r="P16" s="79" t="e">
        <f>(('入力表【前年度】(P5)'!O16-O16)/('入力表【前年度】(P5)'!O16))</f>
        <v>#DIV/0!</v>
      </c>
      <c r="R16" s="34">
        <v>336</v>
      </c>
    </row>
    <row r="17" spans="1:16" ht="24" customHeight="1" thickBot="1" x14ac:dyDescent="0.2">
      <c r="A17" s="70"/>
      <c r="B17" s="52" t="s">
        <v>39</v>
      </c>
      <c r="C17" s="48">
        <f>C15*$C$35</f>
        <v>0</v>
      </c>
      <c r="D17" s="48">
        <f t="shared" ref="D17:N17" si="5">D15*$C$35</f>
        <v>0</v>
      </c>
      <c r="E17" s="48">
        <f t="shared" si="5"/>
        <v>0</v>
      </c>
      <c r="F17" s="48">
        <f t="shared" si="5"/>
        <v>0</v>
      </c>
      <c r="G17" s="48">
        <f t="shared" si="5"/>
        <v>0</v>
      </c>
      <c r="H17" s="48">
        <f t="shared" si="5"/>
        <v>0</v>
      </c>
      <c r="I17" s="48">
        <f t="shared" si="5"/>
        <v>0</v>
      </c>
      <c r="J17" s="48">
        <f t="shared" si="5"/>
        <v>0</v>
      </c>
      <c r="K17" s="48">
        <f t="shared" si="5"/>
        <v>0</v>
      </c>
      <c r="L17" s="48">
        <f t="shared" si="5"/>
        <v>0</v>
      </c>
      <c r="M17" s="48">
        <f t="shared" si="5"/>
        <v>0</v>
      </c>
      <c r="N17" s="48">
        <f t="shared" si="5"/>
        <v>0</v>
      </c>
      <c r="O17" s="47">
        <f t="shared" si="1"/>
        <v>0</v>
      </c>
      <c r="P17" s="79" t="e">
        <f>(('入力表【前年度】(P5)'!O17-O17)/('入力表【前年度】(P5)'!O17))</f>
        <v>#DIV/0!</v>
      </c>
    </row>
    <row r="18" spans="1:16" ht="24" customHeight="1" thickBot="1" x14ac:dyDescent="0.2">
      <c r="A18" s="67" t="s">
        <v>1</v>
      </c>
      <c r="B18" s="58" t="s">
        <v>35</v>
      </c>
      <c r="C18" s="60"/>
      <c r="D18" s="60"/>
      <c r="E18" s="60"/>
      <c r="F18" s="60"/>
      <c r="G18" s="60"/>
      <c r="H18" s="60"/>
      <c r="I18" s="60"/>
      <c r="J18" s="60"/>
      <c r="K18" s="60"/>
      <c r="L18" s="60"/>
      <c r="M18" s="60"/>
      <c r="N18" s="60"/>
      <c r="O18" s="31">
        <f t="shared" si="1"/>
        <v>0</v>
      </c>
      <c r="P18" s="79" t="e">
        <f>(('入力表【前年度】(P5)'!O18-O18)/('入力表【前年度】(P5)'!O18))</f>
        <v>#DIV/0!</v>
      </c>
    </row>
    <row r="19" spans="1:16" ht="24" customHeight="1" thickBot="1" x14ac:dyDescent="0.2">
      <c r="A19" s="68"/>
      <c r="B19" s="61" t="s">
        <v>3</v>
      </c>
      <c r="C19" s="63"/>
      <c r="D19" s="63"/>
      <c r="E19" s="63"/>
      <c r="F19" s="63"/>
      <c r="G19" s="63"/>
      <c r="H19" s="63"/>
      <c r="I19" s="63"/>
      <c r="J19" s="63"/>
      <c r="K19" s="63"/>
      <c r="L19" s="63"/>
      <c r="M19" s="63"/>
      <c r="N19" s="63"/>
      <c r="O19" s="28">
        <f t="shared" si="1"/>
        <v>0</v>
      </c>
      <c r="P19" s="79" t="e">
        <f>(('入力表【前年度】(P5)'!O19-O19)/('入力表【前年度】(P5)'!O19))</f>
        <v>#DIV/0!</v>
      </c>
    </row>
    <row r="20" spans="1:16" ht="24" customHeight="1" thickBot="1" x14ac:dyDescent="0.2">
      <c r="A20" s="70"/>
      <c r="B20" s="52" t="s">
        <v>39</v>
      </c>
      <c r="C20" s="48">
        <f>C18*$C$36</f>
        <v>0</v>
      </c>
      <c r="D20" s="48">
        <f t="shared" ref="D20:N20" si="6">D18*$C$36</f>
        <v>0</v>
      </c>
      <c r="E20" s="48">
        <f t="shared" si="6"/>
        <v>0</v>
      </c>
      <c r="F20" s="48">
        <f t="shared" si="6"/>
        <v>0</v>
      </c>
      <c r="G20" s="48">
        <f t="shared" si="6"/>
        <v>0</v>
      </c>
      <c r="H20" s="48">
        <f t="shared" si="6"/>
        <v>0</v>
      </c>
      <c r="I20" s="48">
        <f t="shared" si="6"/>
        <v>0</v>
      </c>
      <c r="J20" s="48">
        <f t="shared" si="6"/>
        <v>0</v>
      </c>
      <c r="K20" s="48">
        <f t="shared" si="6"/>
        <v>0</v>
      </c>
      <c r="L20" s="48">
        <f t="shared" si="6"/>
        <v>0</v>
      </c>
      <c r="M20" s="48">
        <f t="shared" si="6"/>
        <v>0</v>
      </c>
      <c r="N20" s="48">
        <f t="shared" si="6"/>
        <v>0</v>
      </c>
      <c r="O20" s="47">
        <f t="shared" si="1"/>
        <v>0</v>
      </c>
      <c r="P20" s="79" t="e">
        <f>(('入力表【前年度】(P5)'!O20-O20)/('入力表【前年度】(P5)'!O20))</f>
        <v>#DIV/0!</v>
      </c>
    </row>
    <row r="21" spans="1:16" ht="24" customHeight="1" thickBot="1" x14ac:dyDescent="0.2">
      <c r="A21" s="67" t="s">
        <v>2</v>
      </c>
      <c r="B21" s="58" t="s">
        <v>35</v>
      </c>
      <c r="C21" s="60"/>
      <c r="D21" s="60"/>
      <c r="E21" s="60"/>
      <c r="F21" s="60"/>
      <c r="G21" s="60"/>
      <c r="H21" s="60"/>
      <c r="I21" s="60"/>
      <c r="J21" s="60"/>
      <c r="K21" s="60"/>
      <c r="L21" s="60"/>
      <c r="M21" s="60"/>
      <c r="N21" s="60"/>
      <c r="O21" s="31">
        <f t="shared" si="1"/>
        <v>0</v>
      </c>
      <c r="P21" s="79" t="e">
        <f>(('入力表【前年度】(P5)'!O21-O21)/('入力表【前年度】(P5)'!O21))</f>
        <v>#DIV/0!</v>
      </c>
    </row>
    <row r="22" spans="1:16" ht="24" customHeight="1" thickBot="1" x14ac:dyDescent="0.2">
      <c r="A22" s="68"/>
      <c r="B22" s="61" t="s">
        <v>3</v>
      </c>
      <c r="C22" s="63"/>
      <c r="D22" s="63"/>
      <c r="E22" s="63"/>
      <c r="F22" s="63"/>
      <c r="G22" s="63"/>
      <c r="H22" s="63"/>
      <c r="I22" s="63"/>
      <c r="J22" s="63"/>
      <c r="K22" s="63"/>
      <c r="L22" s="63"/>
      <c r="M22" s="63"/>
      <c r="N22" s="63"/>
      <c r="O22" s="28">
        <f t="shared" si="1"/>
        <v>0</v>
      </c>
      <c r="P22" s="79" t="e">
        <f>(('入力表【前年度】(P5)'!O22-O22)/('入力表【前年度】(P5)'!O22))</f>
        <v>#DIV/0!</v>
      </c>
    </row>
    <row r="23" spans="1:16" ht="24" customHeight="1" thickBot="1" x14ac:dyDescent="0.2">
      <c r="A23" s="70"/>
      <c r="B23" s="52" t="s">
        <v>39</v>
      </c>
      <c r="C23" s="48">
        <f>C21*$C$37</f>
        <v>0</v>
      </c>
      <c r="D23" s="48">
        <f t="shared" ref="D23:N23" si="7">D21*$C$37</f>
        <v>0</v>
      </c>
      <c r="E23" s="48">
        <f t="shared" si="7"/>
        <v>0</v>
      </c>
      <c r="F23" s="48">
        <f t="shared" si="7"/>
        <v>0</v>
      </c>
      <c r="G23" s="48">
        <f t="shared" si="7"/>
        <v>0</v>
      </c>
      <c r="H23" s="48">
        <f t="shared" si="7"/>
        <v>0</v>
      </c>
      <c r="I23" s="48">
        <f t="shared" si="7"/>
        <v>0</v>
      </c>
      <c r="J23" s="48">
        <f t="shared" si="7"/>
        <v>0</v>
      </c>
      <c r="K23" s="48">
        <f t="shared" si="7"/>
        <v>0</v>
      </c>
      <c r="L23" s="48">
        <f t="shared" si="7"/>
        <v>0</v>
      </c>
      <c r="M23" s="48">
        <f t="shared" si="7"/>
        <v>0</v>
      </c>
      <c r="N23" s="48">
        <f t="shared" si="7"/>
        <v>0</v>
      </c>
      <c r="O23" s="47">
        <f t="shared" si="1"/>
        <v>0</v>
      </c>
      <c r="P23" s="79" t="e">
        <f>(('入力表【前年度】(P5)'!O23-O23)/('入力表【前年度】(P5)'!O23))</f>
        <v>#DIV/0!</v>
      </c>
    </row>
    <row r="24" spans="1:16" ht="24" customHeight="1" thickBot="1" x14ac:dyDescent="0.2">
      <c r="A24" s="71" t="s">
        <v>11</v>
      </c>
      <c r="B24" s="58" t="s">
        <v>35</v>
      </c>
      <c r="C24" s="60"/>
      <c r="D24" s="60"/>
      <c r="E24" s="60"/>
      <c r="F24" s="60"/>
      <c r="G24" s="60"/>
      <c r="H24" s="60"/>
      <c r="I24" s="60"/>
      <c r="J24" s="60"/>
      <c r="K24" s="60"/>
      <c r="L24" s="60"/>
      <c r="M24" s="60"/>
      <c r="N24" s="60"/>
      <c r="O24" s="31">
        <f t="shared" si="1"/>
        <v>0</v>
      </c>
      <c r="P24" s="79" t="e">
        <f>(('入力表【前年度】(P5)'!O24-O24)/('入力表【前年度】(P5)'!O24))</f>
        <v>#DIV/0!</v>
      </c>
    </row>
    <row r="25" spans="1:16" ht="24" customHeight="1" thickBot="1" x14ac:dyDescent="0.2">
      <c r="A25" s="68"/>
      <c r="B25" s="61" t="s">
        <v>3</v>
      </c>
      <c r="C25" s="63"/>
      <c r="D25" s="63"/>
      <c r="E25" s="63"/>
      <c r="F25" s="63"/>
      <c r="G25" s="63"/>
      <c r="H25" s="63"/>
      <c r="I25" s="63"/>
      <c r="J25" s="63"/>
      <c r="K25" s="63"/>
      <c r="L25" s="63"/>
      <c r="M25" s="63"/>
      <c r="N25" s="63"/>
      <c r="O25" s="28">
        <f t="shared" si="1"/>
        <v>0</v>
      </c>
      <c r="P25" s="79" t="e">
        <f>(('入力表【前年度】(P5)'!O25-O25)/('入力表【前年度】(P5)'!O25))</f>
        <v>#DIV/0!</v>
      </c>
    </row>
    <row r="26" spans="1:16" ht="24" customHeight="1" thickBot="1" x14ac:dyDescent="0.2">
      <c r="A26" s="70"/>
      <c r="B26" s="52" t="s">
        <v>39</v>
      </c>
      <c r="C26" s="48">
        <f>C24*$C$38</f>
        <v>0</v>
      </c>
      <c r="D26" s="48">
        <f t="shared" ref="D26:N26" si="8">D24*$C$38</f>
        <v>0</v>
      </c>
      <c r="E26" s="48">
        <f t="shared" si="8"/>
        <v>0</v>
      </c>
      <c r="F26" s="48">
        <f t="shared" si="8"/>
        <v>0</v>
      </c>
      <c r="G26" s="48">
        <f t="shared" si="8"/>
        <v>0</v>
      </c>
      <c r="H26" s="48">
        <f t="shared" si="8"/>
        <v>0</v>
      </c>
      <c r="I26" s="48">
        <f t="shared" si="8"/>
        <v>0</v>
      </c>
      <c r="J26" s="48">
        <f t="shared" si="8"/>
        <v>0</v>
      </c>
      <c r="K26" s="48">
        <f t="shared" si="8"/>
        <v>0</v>
      </c>
      <c r="L26" s="48">
        <f t="shared" si="8"/>
        <v>0</v>
      </c>
      <c r="M26" s="48">
        <f t="shared" si="8"/>
        <v>0</v>
      </c>
      <c r="N26" s="48">
        <f t="shared" si="8"/>
        <v>0</v>
      </c>
      <c r="O26" s="47">
        <f t="shared" si="1"/>
        <v>0</v>
      </c>
      <c r="P26" s="79" t="e">
        <f>(('入力表【前年度】(P5)'!O26-O26)/('入力表【前年度】(P5)'!O26))</f>
        <v>#DIV/0!</v>
      </c>
    </row>
    <row r="27" spans="1:16" ht="24" customHeight="1" thickBot="1" x14ac:dyDescent="0.2">
      <c r="A27" s="192" t="s">
        <v>5</v>
      </c>
      <c r="B27" s="64" t="s">
        <v>3</v>
      </c>
      <c r="C27" s="65">
        <f t="shared" ref="C27" si="9">SUM(C7,C13,C16,C19,C22,C25)</f>
        <v>0</v>
      </c>
      <c r="D27" s="65">
        <f t="shared" ref="D27:N27" si="10">SUM(D7,D13,D16,D19,D22,D25)</f>
        <v>0</v>
      </c>
      <c r="E27" s="65">
        <f t="shared" si="10"/>
        <v>0</v>
      </c>
      <c r="F27" s="65">
        <f t="shared" si="10"/>
        <v>0</v>
      </c>
      <c r="G27" s="65">
        <f t="shared" si="10"/>
        <v>0</v>
      </c>
      <c r="H27" s="65">
        <f t="shared" si="10"/>
        <v>0</v>
      </c>
      <c r="I27" s="65">
        <f t="shared" si="10"/>
        <v>0</v>
      </c>
      <c r="J27" s="65">
        <f t="shared" si="10"/>
        <v>0</v>
      </c>
      <c r="K27" s="65">
        <f t="shared" si="10"/>
        <v>0</v>
      </c>
      <c r="L27" s="65">
        <f t="shared" si="10"/>
        <v>0</v>
      </c>
      <c r="M27" s="65">
        <f t="shared" si="10"/>
        <v>0</v>
      </c>
      <c r="N27" s="65">
        <f t="shared" si="10"/>
        <v>0</v>
      </c>
      <c r="O27" s="66">
        <f t="shared" si="1"/>
        <v>0</v>
      </c>
      <c r="P27" s="79" t="e">
        <f>(('入力表【前年度】(P5)'!O27-O27)/('入力表【前年度】(P5)'!O27))</f>
        <v>#DIV/0!</v>
      </c>
    </row>
    <row r="28" spans="1:16" ht="24" customHeight="1" thickBot="1" x14ac:dyDescent="0.2">
      <c r="A28" s="193"/>
      <c r="B28" s="53" t="s">
        <v>39</v>
      </c>
      <c r="C28" s="49">
        <f t="shared" ref="C28" si="11">SUM(C8,C14,C17,C20,C23,C26)</f>
        <v>0</v>
      </c>
      <c r="D28" s="49">
        <f t="shared" ref="D28:N28" si="12">SUM(D8,D14,D17,D20,D23,D26)</f>
        <v>0</v>
      </c>
      <c r="E28" s="49">
        <f t="shared" si="12"/>
        <v>0</v>
      </c>
      <c r="F28" s="49">
        <f t="shared" si="12"/>
        <v>0</v>
      </c>
      <c r="G28" s="49">
        <f t="shared" si="12"/>
        <v>0</v>
      </c>
      <c r="H28" s="49">
        <f t="shared" si="12"/>
        <v>0</v>
      </c>
      <c r="I28" s="49">
        <f t="shared" si="12"/>
        <v>0</v>
      </c>
      <c r="J28" s="49">
        <f t="shared" si="12"/>
        <v>0</v>
      </c>
      <c r="K28" s="49">
        <f t="shared" si="12"/>
        <v>0</v>
      </c>
      <c r="L28" s="49">
        <f t="shared" si="12"/>
        <v>0</v>
      </c>
      <c r="M28" s="49">
        <f t="shared" si="12"/>
        <v>0</v>
      </c>
      <c r="N28" s="49">
        <f t="shared" si="12"/>
        <v>0</v>
      </c>
      <c r="O28" s="50">
        <f t="shared" si="1"/>
        <v>0</v>
      </c>
      <c r="P28" s="79" t="e">
        <f>(('入力表【前年度】(P5)'!O28-O28)/('入力表【前年度】(P5)'!O28))</f>
        <v>#DIV/0!</v>
      </c>
    </row>
    <row r="29" spans="1:16" ht="24" customHeight="1" thickBot="1" x14ac:dyDescent="0.2"/>
    <row r="30" spans="1:16" ht="24" customHeight="1" thickBot="1" x14ac:dyDescent="0.2">
      <c r="M30" s="197" t="s">
        <v>204</v>
      </c>
      <c r="N30" s="198"/>
      <c r="O30" s="75">
        <f>O28</f>
        <v>0</v>
      </c>
    </row>
    <row r="31" spans="1:16" ht="24" customHeight="1" thickBot="1" x14ac:dyDescent="0.2">
      <c r="B31" s="72" t="s">
        <v>47</v>
      </c>
      <c r="M31" s="188" t="s">
        <v>41</v>
      </c>
      <c r="N31" s="189"/>
      <c r="O31" s="76"/>
    </row>
    <row r="32" spans="1:16" ht="25.5" customHeight="1" thickBot="1" x14ac:dyDescent="0.2">
      <c r="B32" s="176" t="s">
        <v>36</v>
      </c>
      <c r="C32" s="173">
        <v>0.53300000000000003</v>
      </c>
      <c r="D32" s="171" t="s">
        <v>228</v>
      </c>
      <c r="E32" s="23" t="s">
        <v>37</v>
      </c>
      <c r="M32" s="190" t="s">
        <v>45</v>
      </c>
      <c r="N32" s="191"/>
      <c r="O32" s="77" t="e">
        <f>O30/O31</f>
        <v>#DIV/0!</v>
      </c>
    </row>
    <row r="33" spans="2:11" ht="30" customHeight="1" x14ac:dyDescent="0.15">
      <c r="B33" s="179" t="s">
        <v>12</v>
      </c>
      <c r="C33" s="174">
        <v>2.2400000000000002</v>
      </c>
      <c r="D33" s="172" t="s">
        <v>229</v>
      </c>
      <c r="E33" s="180" t="s">
        <v>38</v>
      </c>
      <c r="G33" s="22"/>
    </row>
    <row r="34" spans="2:11" ht="24" customHeight="1" x14ac:dyDescent="0.15">
      <c r="B34" s="177" t="s">
        <v>9</v>
      </c>
      <c r="C34" s="175">
        <v>6</v>
      </c>
      <c r="D34" s="172" t="s">
        <v>229</v>
      </c>
    </row>
    <row r="35" spans="2:11" ht="24" customHeight="1" x14ac:dyDescent="0.15">
      <c r="B35" s="178" t="s">
        <v>13</v>
      </c>
      <c r="C35" s="174">
        <v>0.184</v>
      </c>
      <c r="D35" s="172" t="s">
        <v>230</v>
      </c>
    </row>
    <row r="36" spans="2:11" ht="24" customHeight="1" x14ac:dyDescent="0.15">
      <c r="B36" s="178" t="s">
        <v>1</v>
      </c>
      <c r="C36" s="174">
        <v>2.4900000000000002</v>
      </c>
      <c r="D36" s="172" t="s">
        <v>231</v>
      </c>
      <c r="E36" s="23"/>
    </row>
    <row r="37" spans="2:11" ht="24" customHeight="1" x14ac:dyDescent="0.15">
      <c r="B37" s="178" t="s">
        <v>2</v>
      </c>
      <c r="C37" s="174">
        <v>2.58</v>
      </c>
      <c r="D37" s="172" t="s">
        <v>232</v>
      </c>
      <c r="E37" s="25"/>
    </row>
    <row r="38" spans="2:11" ht="24" customHeight="1" x14ac:dyDescent="0.15">
      <c r="B38" s="178" t="s">
        <v>7</v>
      </c>
      <c r="C38" s="174">
        <v>2.3199999999999998</v>
      </c>
      <c r="D38" s="172" t="s">
        <v>233</v>
      </c>
    </row>
    <row r="39" spans="2:11" ht="18" customHeight="1" x14ac:dyDescent="0.15"/>
    <row r="40" spans="2:11" ht="18" customHeight="1" x14ac:dyDescent="0.15">
      <c r="C40" s="24"/>
      <c r="D40" s="24"/>
      <c r="E40" s="24"/>
      <c r="F40" s="24"/>
      <c r="G40" s="24"/>
      <c r="H40" s="24"/>
      <c r="I40" s="24"/>
      <c r="J40" s="24"/>
      <c r="K40" s="24"/>
    </row>
    <row r="41" spans="2:11" ht="18" customHeight="1" x14ac:dyDescent="0.15">
      <c r="C41" s="24"/>
      <c r="D41" s="24"/>
      <c r="E41" s="24"/>
      <c r="F41" s="24"/>
      <c r="G41" s="24"/>
      <c r="H41" s="24"/>
      <c r="I41" s="24"/>
      <c r="J41" s="24"/>
      <c r="K41" s="24"/>
    </row>
  </sheetData>
  <mergeCells count="7">
    <mergeCell ref="M31:N31"/>
    <mergeCell ref="M32:N32"/>
    <mergeCell ref="A27:A28"/>
    <mergeCell ref="A4:B5"/>
    <mergeCell ref="G1:J1"/>
    <mergeCell ref="M30:N30"/>
    <mergeCell ref="E1:F1"/>
  </mergeCells>
  <phoneticPr fontId="1"/>
  <dataValidations count="1">
    <dataValidation type="list" allowBlank="1" showInputMessage="1" showErrorMessage="1" sqref="C5">
      <formula1>$R$5:$R$16</formula1>
    </dataValidation>
  </dataValidations>
  <pageMargins left="0.70866141732283472" right="0.31496062992125984" top="0.74803149606299213" bottom="0.74803149606299213" header="0.31496062992125984" footer="0.31496062992125984"/>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1"/>
  <sheetViews>
    <sheetView zoomScale="60" zoomScaleNormal="60" workbookViewId="0">
      <selection activeCell="C33" sqref="C33"/>
    </sheetView>
  </sheetViews>
  <sheetFormatPr defaultRowHeight="17.25" customHeight="1" x14ac:dyDescent="0.15"/>
  <cols>
    <col min="1" max="2" width="14.125" style="21" customWidth="1"/>
    <col min="3" max="3" width="15.5" style="21" customWidth="1"/>
    <col min="4" max="15" width="15.625" style="21" customWidth="1"/>
    <col min="16" max="16384" width="9" style="21"/>
  </cols>
  <sheetData>
    <row r="1" spans="1:18" ht="48" customHeight="1" x14ac:dyDescent="0.15">
      <c r="A1" s="37"/>
      <c r="B1" s="37"/>
      <c r="C1" s="37"/>
      <c r="D1" s="37"/>
      <c r="E1" s="196" t="str">
        <f>'とまエコノートについて(P1-3,10)'!E87</f>
        <v>エコ山</v>
      </c>
      <c r="F1" s="196"/>
      <c r="G1" s="196" t="s">
        <v>46</v>
      </c>
      <c r="H1" s="196"/>
      <c r="I1" s="196"/>
      <c r="J1" s="196"/>
      <c r="K1" s="37"/>
      <c r="L1" s="37"/>
      <c r="M1" s="37"/>
      <c r="N1" s="37"/>
      <c r="O1" s="37"/>
    </row>
    <row r="2" spans="1:18" ht="37.5" customHeight="1" x14ac:dyDescent="0.15">
      <c r="A2" s="37"/>
      <c r="B2" s="37"/>
      <c r="C2" s="37"/>
      <c r="D2" s="37"/>
      <c r="E2" s="37"/>
      <c r="F2" s="41"/>
      <c r="G2" s="42" t="s">
        <v>43</v>
      </c>
      <c r="H2" s="43">
        <f>'とまエコノートについて(P1-3,10)'!H89</f>
        <v>3</v>
      </c>
      <c r="I2" s="44" t="s">
        <v>44</v>
      </c>
      <c r="J2" s="45"/>
      <c r="K2" s="37"/>
      <c r="L2" s="37"/>
      <c r="M2" s="37"/>
      <c r="N2" s="37"/>
      <c r="O2" s="37"/>
    </row>
    <row r="3" spans="1:18" ht="17.25" customHeight="1" x14ac:dyDescent="0.15">
      <c r="A3" s="37"/>
      <c r="B3" s="37"/>
      <c r="C3" s="37"/>
      <c r="D3" s="37"/>
      <c r="E3" s="37"/>
      <c r="F3" s="37"/>
      <c r="G3" s="37"/>
      <c r="H3" s="37"/>
      <c r="I3" s="37"/>
      <c r="J3" s="37"/>
      <c r="K3" s="37"/>
      <c r="L3" s="37"/>
      <c r="M3" s="37"/>
      <c r="N3" s="37"/>
      <c r="O3" s="37"/>
    </row>
    <row r="4" spans="1:18" ht="24" customHeight="1" thickBot="1" x14ac:dyDescent="0.2">
      <c r="A4" s="194" t="s">
        <v>6</v>
      </c>
      <c r="B4" s="194"/>
    </row>
    <row r="5" spans="1:18" ht="24" customHeight="1" thickBot="1" x14ac:dyDescent="0.2">
      <c r="A5" s="195"/>
      <c r="B5" s="195"/>
      <c r="C5" s="86">
        <f>'入力表【今年度】(P4)'!C5</f>
        <v>92</v>
      </c>
      <c r="D5" s="83">
        <f>EDATE(C5,1)</f>
        <v>122</v>
      </c>
      <c r="E5" s="35">
        <f t="shared" ref="E5:N5" si="0">EDATE(D5,1)</f>
        <v>153</v>
      </c>
      <c r="F5" s="35">
        <f t="shared" si="0"/>
        <v>183</v>
      </c>
      <c r="G5" s="35">
        <f t="shared" si="0"/>
        <v>214</v>
      </c>
      <c r="H5" s="35">
        <f t="shared" si="0"/>
        <v>245</v>
      </c>
      <c r="I5" s="35">
        <f t="shared" si="0"/>
        <v>275</v>
      </c>
      <c r="J5" s="35">
        <f t="shared" si="0"/>
        <v>306</v>
      </c>
      <c r="K5" s="35">
        <f t="shared" si="0"/>
        <v>336</v>
      </c>
      <c r="L5" s="35">
        <f t="shared" si="0"/>
        <v>367</v>
      </c>
      <c r="M5" s="35">
        <f t="shared" si="0"/>
        <v>398</v>
      </c>
      <c r="N5" s="35">
        <f t="shared" si="0"/>
        <v>426</v>
      </c>
      <c r="O5" s="26" t="s">
        <v>5</v>
      </c>
      <c r="Q5" s="34"/>
      <c r="R5" s="34">
        <v>1</v>
      </c>
    </row>
    <row r="6" spans="1:18" ht="24" customHeight="1" x14ac:dyDescent="0.15">
      <c r="A6" s="67" t="s">
        <v>42</v>
      </c>
      <c r="B6" s="54" t="s">
        <v>4</v>
      </c>
      <c r="C6" s="84"/>
      <c r="D6" s="55"/>
      <c r="E6" s="55"/>
      <c r="F6" s="55"/>
      <c r="G6" s="55"/>
      <c r="H6" s="55"/>
      <c r="I6" s="55"/>
      <c r="J6" s="55"/>
      <c r="K6" s="55"/>
      <c r="L6" s="55"/>
      <c r="M6" s="55"/>
      <c r="N6" s="55"/>
      <c r="O6" s="27">
        <f t="shared" ref="O6:O28" si="1">SUM(C6:N6)</f>
        <v>0</v>
      </c>
      <c r="Q6" s="34"/>
      <c r="R6" s="34">
        <v>32</v>
      </c>
    </row>
    <row r="7" spans="1:18" ht="24" customHeight="1" x14ac:dyDescent="0.15">
      <c r="A7" s="68"/>
      <c r="B7" s="61" t="s">
        <v>3</v>
      </c>
      <c r="C7" s="62"/>
      <c r="D7" s="62"/>
      <c r="E7" s="62"/>
      <c r="F7" s="62"/>
      <c r="G7" s="62"/>
      <c r="H7" s="62"/>
      <c r="I7" s="62"/>
      <c r="J7" s="62"/>
      <c r="K7" s="62"/>
      <c r="L7" s="62"/>
      <c r="M7" s="62"/>
      <c r="N7" s="62"/>
      <c r="O7" s="28">
        <f t="shared" si="1"/>
        <v>0</v>
      </c>
      <c r="Q7" s="34"/>
      <c r="R7" s="34">
        <v>61</v>
      </c>
    </row>
    <row r="8" spans="1:18" ht="24" customHeight="1" x14ac:dyDescent="0.15">
      <c r="A8" s="69"/>
      <c r="B8" s="51" t="s">
        <v>39</v>
      </c>
      <c r="C8" s="46">
        <f>C6*$C$32</f>
        <v>0</v>
      </c>
      <c r="D8" s="46">
        <f t="shared" ref="D8:N8" si="2">D6*$C$32</f>
        <v>0</v>
      </c>
      <c r="E8" s="46">
        <f t="shared" si="2"/>
        <v>0</v>
      </c>
      <c r="F8" s="46">
        <f t="shared" si="2"/>
        <v>0</v>
      </c>
      <c r="G8" s="46">
        <f t="shared" si="2"/>
        <v>0</v>
      </c>
      <c r="H8" s="46">
        <f t="shared" si="2"/>
        <v>0</v>
      </c>
      <c r="I8" s="46">
        <f t="shared" si="2"/>
        <v>0</v>
      </c>
      <c r="J8" s="46">
        <f t="shared" si="2"/>
        <v>0</v>
      </c>
      <c r="K8" s="46">
        <f t="shared" si="2"/>
        <v>0</v>
      </c>
      <c r="L8" s="46">
        <f t="shared" si="2"/>
        <v>0</v>
      </c>
      <c r="M8" s="46">
        <f t="shared" si="2"/>
        <v>0</v>
      </c>
      <c r="N8" s="46">
        <f t="shared" si="2"/>
        <v>0</v>
      </c>
      <c r="O8" s="47">
        <f t="shared" si="1"/>
        <v>0</v>
      </c>
      <c r="Q8" s="34"/>
      <c r="R8" s="34">
        <v>92</v>
      </c>
    </row>
    <row r="9" spans="1:18" ht="24" customHeight="1" x14ac:dyDescent="0.15">
      <c r="A9" s="67" t="s">
        <v>9</v>
      </c>
      <c r="B9" s="54" t="s">
        <v>40</v>
      </c>
      <c r="C9" s="56"/>
      <c r="D9" s="56"/>
      <c r="E9" s="56"/>
      <c r="F9" s="56"/>
      <c r="G9" s="56"/>
      <c r="H9" s="56"/>
      <c r="I9" s="56"/>
      <c r="J9" s="56"/>
      <c r="K9" s="56"/>
      <c r="L9" s="56"/>
      <c r="M9" s="56"/>
      <c r="N9" s="56"/>
      <c r="O9" s="33">
        <f t="shared" si="1"/>
        <v>0</v>
      </c>
      <c r="Q9" s="34"/>
      <c r="R9" s="34">
        <v>122</v>
      </c>
    </row>
    <row r="10" spans="1:18" ht="24" customHeight="1" x14ac:dyDescent="0.15">
      <c r="A10" s="68"/>
      <c r="B10" s="61" t="s">
        <v>3</v>
      </c>
      <c r="C10" s="63"/>
      <c r="D10" s="63"/>
      <c r="E10" s="63"/>
      <c r="F10" s="63"/>
      <c r="G10" s="63"/>
      <c r="H10" s="63"/>
      <c r="I10" s="63"/>
      <c r="J10" s="63"/>
      <c r="K10" s="63"/>
      <c r="L10" s="63"/>
      <c r="M10" s="63"/>
      <c r="N10" s="63"/>
      <c r="O10" s="28">
        <f t="shared" si="1"/>
        <v>0</v>
      </c>
      <c r="Q10" s="34"/>
      <c r="R10" s="34">
        <v>153</v>
      </c>
    </row>
    <row r="11" spans="1:18" ht="24" customHeight="1" x14ac:dyDescent="0.15">
      <c r="A11" s="70"/>
      <c r="B11" s="52" t="s">
        <v>39</v>
      </c>
      <c r="C11" s="48">
        <f t="shared" ref="C11:N11" si="3">C9*$C$34</f>
        <v>0</v>
      </c>
      <c r="D11" s="48">
        <f t="shared" si="3"/>
        <v>0</v>
      </c>
      <c r="E11" s="48">
        <f t="shared" si="3"/>
        <v>0</v>
      </c>
      <c r="F11" s="48">
        <f t="shared" si="3"/>
        <v>0</v>
      </c>
      <c r="G11" s="48">
        <f t="shared" si="3"/>
        <v>0</v>
      </c>
      <c r="H11" s="48">
        <f t="shared" si="3"/>
        <v>0</v>
      </c>
      <c r="I11" s="48">
        <f t="shared" si="3"/>
        <v>0</v>
      </c>
      <c r="J11" s="48">
        <f t="shared" si="3"/>
        <v>0</v>
      </c>
      <c r="K11" s="48">
        <f t="shared" si="3"/>
        <v>0</v>
      </c>
      <c r="L11" s="48">
        <f t="shared" si="3"/>
        <v>0</v>
      </c>
      <c r="M11" s="48">
        <f t="shared" si="3"/>
        <v>0</v>
      </c>
      <c r="N11" s="48">
        <f t="shared" si="3"/>
        <v>0</v>
      </c>
      <c r="O11" s="47">
        <f t="shared" si="1"/>
        <v>0</v>
      </c>
      <c r="Q11" s="34"/>
      <c r="R11" s="34">
        <v>183</v>
      </c>
    </row>
    <row r="12" spans="1:18" ht="24" customHeight="1" x14ac:dyDescent="0.15">
      <c r="A12" s="67" t="s">
        <v>8</v>
      </c>
      <c r="B12" s="54" t="s">
        <v>40</v>
      </c>
      <c r="C12" s="57"/>
      <c r="D12" s="57"/>
      <c r="E12" s="57"/>
      <c r="F12" s="57"/>
      <c r="G12" s="57"/>
      <c r="H12" s="57"/>
      <c r="I12" s="57"/>
      <c r="J12" s="57"/>
      <c r="K12" s="57"/>
      <c r="L12" s="57"/>
      <c r="M12" s="57"/>
      <c r="N12" s="57"/>
      <c r="O12" s="29">
        <f t="shared" si="1"/>
        <v>0</v>
      </c>
      <c r="Q12" s="34"/>
      <c r="R12" s="34">
        <v>214</v>
      </c>
    </row>
    <row r="13" spans="1:18" ht="24" customHeight="1" x14ac:dyDescent="0.15">
      <c r="A13" s="68"/>
      <c r="B13" s="61" t="s">
        <v>3</v>
      </c>
      <c r="C13" s="63"/>
      <c r="D13" s="63"/>
      <c r="E13" s="63"/>
      <c r="F13" s="63"/>
      <c r="G13" s="63"/>
      <c r="H13" s="63"/>
      <c r="I13" s="63"/>
      <c r="J13" s="63"/>
      <c r="K13" s="63"/>
      <c r="L13" s="63"/>
      <c r="M13" s="63"/>
      <c r="N13" s="63"/>
      <c r="O13" s="28">
        <f t="shared" si="1"/>
        <v>0</v>
      </c>
      <c r="Q13" s="34"/>
      <c r="R13" s="34">
        <v>245</v>
      </c>
    </row>
    <row r="14" spans="1:18" ht="24" customHeight="1" x14ac:dyDescent="0.15">
      <c r="A14" s="70"/>
      <c r="B14" s="52" t="s">
        <v>39</v>
      </c>
      <c r="C14" s="48">
        <f>C12*$C$33</f>
        <v>0</v>
      </c>
      <c r="D14" s="48">
        <f t="shared" ref="D14:N14" si="4">D12*$C$33</f>
        <v>0</v>
      </c>
      <c r="E14" s="48">
        <f t="shared" si="4"/>
        <v>0</v>
      </c>
      <c r="F14" s="48">
        <f t="shared" si="4"/>
        <v>0</v>
      </c>
      <c r="G14" s="48">
        <f t="shared" si="4"/>
        <v>0</v>
      </c>
      <c r="H14" s="48">
        <f t="shared" si="4"/>
        <v>0</v>
      </c>
      <c r="I14" s="48">
        <f t="shared" si="4"/>
        <v>0</v>
      </c>
      <c r="J14" s="48">
        <f t="shared" si="4"/>
        <v>0</v>
      </c>
      <c r="K14" s="48">
        <f t="shared" si="4"/>
        <v>0</v>
      </c>
      <c r="L14" s="48">
        <f t="shared" si="4"/>
        <v>0</v>
      </c>
      <c r="M14" s="48">
        <f t="shared" si="4"/>
        <v>0</v>
      </c>
      <c r="N14" s="48">
        <f t="shared" si="4"/>
        <v>0</v>
      </c>
      <c r="O14" s="47">
        <f t="shared" si="1"/>
        <v>0</v>
      </c>
      <c r="Q14" s="34"/>
      <c r="R14" s="34">
        <v>275</v>
      </c>
    </row>
    <row r="15" spans="1:18" ht="24" customHeight="1" x14ac:dyDescent="0.15">
      <c r="A15" s="67" t="s">
        <v>0</v>
      </c>
      <c r="B15" s="58" t="s">
        <v>40</v>
      </c>
      <c r="C15" s="59"/>
      <c r="D15" s="59"/>
      <c r="E15" s="59"/>
      <c r="F15" s="59"/>
      <c r="G15" s="59"/>
      <c r="H15" s="59"/>
      <c r="I15" s="59"/>
      <c r="J15" s="59"/>
      <c r="K15" s="59"/>
      <c r="L15" s="59"/>
      <c r="M15" s="59"/>
      <c r="N15" s="59"/>
      <c r="O15" s="30">
        <f t="shared" si="1"/>
        <v>0</v>
      </c>
      <c r="Q15" s="34"/>
      <c r="R15" s="34">
        <v>306</v>
      </c>
    </row>
    <row r="16" spans="1:18" ht="24" customHeight="1" x14ac:dyDescent="0.15">
      <c r="A16" s="68"/>
      <c r="B16" s="61" t="s">
        <v>3</v>
      </c>
      <c r="C16" s="63"/>
      <c r="D16" s="63"/>
      <c r="E16" s="63"/>
      <c r="F16" s="63"/>
      <c r="G16" s="63"/>
      <c r="H16" s="63"/>
      <c r="I16" s="63"/>
      <c r="J16" s="63"/>
      <c r="K16" s="63"/>
      <c r="L16" s="63"/>
      <c r="M16" s="63"/>
      <c r="N16" s="63"/>
      <c r="O16" s="28">
        <f t="shared" si="1"/>
        <v>0</v>
      </c>
      <c r="Q16" s="34"/>
      <c r="R16" s="34">
        <v>336</v>
      </c>
    </row>
    <row r="17" spans="1:15" ht="24" customHeight="1" x14ac:dyDescent="0.15">
      <c r="A17" s="70"/>
      <c r="B17" s="52" t="s">
        <v>39</v>
      </c>
      <c r="C17" s="48">
        <f>C15*$C$35</f>
        <v>0</v>
      </c>
      <c r="D17" s="48">
        <f t="shared" ref="D17:N17" si="5">D15*$C$35</f>
        <v>0</v>
      </c>
      <c r="E17" s="48">
        <f t="shared" si="5"/>
        <v>0</v>
      </c>
      <c r="F17" s="48">
        <f t="shared" si="5"/>
        <v>0</v>
      </c>
      <c r="G17" s="48">
        <f t="shared" si="5"/>
        <v>0</v>
      </c>
      <c r="H17" s="48">
        <f t="shared" si="5"/>
        <v>0</v>
      </c>
      <c r="I17" s="48">
        <f t="shared" si="5"/>
        <v>0</v>
      </c>
      <c r="J17" s="48">
        <f t="shared" si="5"/>
        <v>0</v>
      </c>
      <c r="K17" s="48">
        <f t="shared" si="5"/>
        <v>0</v>
      </c>
      <c r="L17" s="48">
        <f t="shared" si="5"/>
        <v>0</v>
      </c>
      <c r="M17" s="48">
        <f t="shared" si="5"/>
        <v>0</v>
      </c>
      <c r="N17" s="48">
        <f t="shared" si="5"/>
        <v>0</v>
      </c>
      <c r="O17" s="47">
        <f t="shared" si="1"/>
        <v>0</v>
      </c>
    </row>
    <row r="18" spans="1:15" ht="24" customHeight="1" x14ac:dyDescent="0.15">
      <c r="A18" s="67" t="s">
        <v>1</v>
      </c>
      <c r="B18" s="58" t="s">
        <v>35</v>
      </c>
      <c r="C18" s="60"/>
      <c r="D18" s="60"/>
      <c r="E18" s="60"/>
      <c r="F18" s="60"/>
      <c r="G18" s="60"/>
      <c r="H18" s="60"/>
      <c r="I18" s="60"/>
      <c r="J18" s="60"/>
      <c r="K18" s="60"/>
      <c r="L18" s="60"/>
      <c r="M18" s="60"/>
      <c r="N18" s="60"/>
      <c r="O18" s="31">
        <f t="shared" si="1"/>
        <v>0</v>
      </c>
    </row>
    <row r="19" spans="1:15" ht="24" customHeight="1" x14ac:dyDescent="0.15">
      <c r="A19" s="68"/>
      <c r="B19" s="61" t="s">
        <v>3</v>
      </c>
      <c r="C19" s="63"/>
      <c r="D19" s="63"/>
      <c r="E19" s="63"/>
      <c r="F19" s="63"/>
      <c r="G19" s="63"/>
      <c r="H19" s="63"/>
      <c r="I19" s="63"/>
      <c r="J19" s="63"/>
      <c r="K19" s="63"/>
      <c r="L19" s="63"/>
      <c r="M19" s="63"/>
      <c r="N19" s="63"/>
      <c r="O19" s="28">
        <f t="shared" si="1"/>
        <v>0</v>
      </c>
    </row>
    <row r="20" spans="1:15" ht="24" customHeight="1" x14ac:dyDescent="0.15">
      <c r="A20" s="70"/>
      <c r="B20" s="52" t="s">
        <v>39</v>
      </c>
      <c r="C20" s="48">
        <f>C18*$C$36</f>
        <v>0</v>
      </c>
      <c r="D20" s="48">
        <f t="shared" ref="D20:N20" si="6">D18*$C$36</f>
        <v>0</v>
      </c>
      <c r="E20" s="48">
        <f t="shared" si="6"/>
        <v>0</v>
      </c>
      <c r="F20" s="48">
        <f t="shared" si="6"/>
        <v>0</v>
      </c>
      <c r="G20" s="48">
        <f t="shared" si="6"/>
        <v>0</v>
      </c>
      <c r="H20" s="48">
        <f t="shared" si="6"/>
        <v>0</v>
      </c>
      <c r="I20" s="48">
        <f t="shared" si="6"/>
        <v>0</v>
      </c>
      <c r="J20" s="48">
        <f t="shared" si="6"/>
        <v>0</v>
      </c>
      <c r="K20" s="48">
        <f t="shared" si="6"/>
        <v>0</v>
      </c>
      <c r="L20" s="48">
        <f t="shared" si="6"/>
        <v>0</v>
      </c>
      <c r="M20" s="48">
        <f t="shared" si="6"/>
        <v>0</v>
      </c>
      <c r="N20" s="48">
        <f t="shared" si="6"/>
        <v>0</v>
      </c>
      <c r="O20" s="47">
        <f t="shared" si="1"/>
        <v>0</v>
      </c>
    </row>
    <row r="21" spans="1:15" ht="24" customHeight="1" x14ac:dyDescent="0.15">
      <c r="A21" s="67" t="s">
        <v>2</v>
      </c>
      <c r="B21" s="58" t="s">
        <v>35</v>
      </c>
      <c r="C21" s="60"/>
      <c r="D21" s="60"/>
      <c r="E21" s="60"/>
      <c r="F21" s="60"/>
      <c r="G21" s="60"/>
      <c r="H21" s="60"/>
      <c r="I21" s="60"/>
      <c r="J21" s="60"/>
      <c r="K21" s="60"/>
      <c r="L21" s="60"/>
      <c r="M21" s="60"/>
      <c r="N21" s="60"/>
      <c r="O21" s="31">
        <f t="shared" si="1"/>
        <v>0</v>
      </c>
    </row>
    <row r="22" spans="1:15" ht="24" customHeight="1" x14ac:dyDescent="0.15">
      <c r="A22" s="68"/>
      <c r="B22" s="61" t="s">
        <v>3</v>
      </c>
      <c r="C22" s="63"/>
      <c r="D22" s="63"/>
      <c r="E22" s="63"/>
      <c r="F22" s="63"/>
      <c r="G22" s="63"/>
      <c r="H22" s="63"/>
      <c r="I22" s="63"/>
      <c r="J22" s="63"/>
      <c r="K22" s="63"/>
      <c r="L22" s="63"/>
      <c r="M22" s="63"/>
      <c r="N22" s="63"/>
      <c r="O22" s="28">
        <f t="shared" si="1"/>
        <v>0</v>
      </c>
    </row>
    <row r="23" spans="1:15" ht="24" customHeight="1" x14ac:dyDescent="0.15">
      <c r="A23" s="70"/>
      <c r="B23" s="52" t="s">
        <v>39</v>
      </c>
      <c r="C23" s="48">
        <f>C21*$C$37</f>
        <v>0</v>
      </c>
      <c r="D23" s="48">
        <f t="shared" ref="D23:N23" si="7">D21*$C$37</f>
        <v>0</v>
      </c>
      <c r="E23" s="48">
        <f t="shared" si="7"/>
        <v>0</v>
      </c>
      <c r="F23" s="48">
        <f t="shared" si="7"/>
        <v>0</v>
      </c>
      <c r="G23" s="48">
        <f t="shared" si="7"/>
        <v>0</v>
      </c>
      <c r="H23" s="48">
        <f t="shared" si="7"/>
        <v>0</v>
      </c>
      <c r="I23" s="48">
        <f t="shared" si="7"/>
        <v>0</v>
      </c>
      <c r="J23" s="48">
        <f t="shared" si="7"/>
        <v>0</v>
      </c>
      <c r="K23" s="48">
        <f t="shared" si="7"/>
        <v>0</v>
      </c>
      <c r="L23" s="48">
        <f t="shared" si="7"/>
        <v>0</v>
      </c>
      <c r="M23" s="48">
        <f t="shared" si="7"/>
        <v>0</v>
      </c>
      <c r="N23" s="48">
        <f t="shared" si="7"/>
        <v>0</v>
      </c>
      <c r="O23" s="47">
        <f t="shared" si="1"/>
        <v>0</v>
      </c>
    </row>
    <row r="24" spans="1:15" ht="24" customHeight="1" x14ac:dyDescent="0.15">
      <c r="A24" s="71" t="s">
        <v>7</v>
      </c>
      <c r="B24" s="58" t="s">
        <v>35</v>
      </c>
      <c r="C24" s="60"/>
      <c r="D24" s="60"/>
      <c r="E24" s="60"/>
      <c r="F24" s="60"/>
      <c r="G24" s="60"/>
      <c r="H24" s="60"/>
      <c r="I24" s="60"/>
      <c r="J24" s="60"/>
      <c r="K24" s="60"/>
      <c r="L24" s="60"/>
      <c r="M24" s="60"/>
      <c r="N24" s="60"/>
      <c r="O24" s="31">
        <f t="shared" si="1"/>
        <v>0</v>
      </c>
    </row>
    <row r="25" spans="1:15" ht="24" customHeight="1" x14ac:dyDescent="0.15">
      <c r="A25" s="68"/>
      <c r="B25" s="61" t="s">
        <v>3</v>
      </c>
      <c r="C25" s="63"/>
      <c r="D25" s="63"/>
      <c r="E25" s="63"/>
      <c r="F25" s="63"/>
      <c r="G25" s="63"/>
      <c r="H25" s="63"/>
      <c r="I25" s="63"/>
      <c r="J25" s="63"/>
      <c r="K25" s="63"/>
      <c r="L25" s="63"/>
      <c r="M25" s="63"/>
      <c r="N25" s="63"/>
      <c r="O25" s="28">
        <f t="shared" si="1"/>
        <v>0</v>
      </c>
    </row>
    <row r="26" spans="1:15" ht="24" customHeight="1" thickBot="1" x14ac:dyDescent="0.2">
      <c r="A26" s="70"/>
      <c r="B26" s="52" t="s">
        <v>39</v>
      </c>
      <c r="C26" s="48">
        <f>C24*$C$38</f>
        <v>0</v>
      </c>
      <c r="D26" s="48">
        <f t="shared" ref="D26:N26" si="8">D24*$C$38</f>
        <v>0</v>
      </c>
      <c r="E26" s="48">
        <f t="shared" si="8"/>
        <v>0</v>
      </c>
      <c r="F26" s="48">
        <f t="shared" si="8"/>
        <v>0</v>
      </c>
      <c r="G26" s="48">
        <f t="shared" si="8"/>
        <v>0</v>
      </c>
      <c r="H26" s="48">
        <f t="shared" si="8"/>
        <v>0</v>
      </c>
      <c r="I26" s="48">
        <f t="shared" si="8"/>
        <v>0</v>
      </c>
      <c r="J26" s="48">
        <f t="shared" si="8"/>
        <v>0</v>
      </c>
      <c r="K26" s="48">
        <f t="shared" si="8"/>
        <v>0</v>
      </c>
      <c r="L26" s="48">
        <f t="shared" si="8"/>
        <v>0</v>
      </c>
      <c r="M26" s="48">
        <f t="shared" si="8"/>
        <v>0</v>
      </c>
      <c r="N26" s="48">
        <f t="shared" si="8"/>
        <v>0</v>
      </c>
      <c r="O26" s="47">
        <f t="shared" si="1"/>
        <v>0</v>
      </c>
    </row>
    <row r="27" spans="1:15" ht="24" customHeight="1" x14ac:dyDescent="0.15">
      <c r="A27" s="192" t="s">
        <v>5</v>
      </c>
      <c r="B27" s="64" t="s">
        <v>3</v>
      </c>
      <c r="C27" s="65">
        <f t="shared" ref="C27:N28" si="9">SUM(C7,C13,C16,C19,C22,C25)</f>
        <v>0</v>
      </c>
      <c r="D27" s="65">
        <f t="shared" si="9"/>
        <v>0</v>
      </c>
      <c r="E27" s="65">
        <f t="shared" si="9"/>
        <v>0</v>
      </c>
      <c r="F27" s="65">
        <f t="shared" si="9"/>
        <v>0</v>
      </c>
      <c r="G27" s="65">
        <f t="shared" si="9"/>
        <v>0</v>
      </c>
      <c r="H27" s="65">
        <f t="shared" si="9"/>
        <v>0</v>
      </c>
      <c r="I27" s="65">
        <f t="shared" si="9"/>
        <v>0</v>
      </c>
      <c r="J27" s="65">
        <f t="shared" si="9"/>
        <v>0</v>
      </c>
      <c r="K27" s="65">
        <f t="shared" si="9"/>
        <v>0</v>
      </c>
      <c r="L27" s="65">
        <f t="shared" si="9"/>
        <v>0</v>
      </c>
      <c r="M27" s="65">
        <f t="shared" si="9"/>
        <v>0</v>
      </c>
      <c r="N27" s="65">
        <f t="shared" si="9"/>
        <v>0</v>
      </c>
      <c r="O27" s="66">
        <f t="shared" si="1"/>
        <v>0</v>
      </c>
    </row>
    <row r="28" spans="1:15" ht="24" customHeight="1" thickBot="1" x14ac:dyDescent="0.2">
      <c r="A28" s="193"/>
      <c r="B28" s="53" t="s">
        <v>39</v>
      </c>
      <c r="C28" s="49">
        <f t="shared" si="9"/>
        <v>0</v>
      </c>
      <c r="D28" s="49">
        <f t="shared" si="9"/>
        <v>0</v>
      </c>
      <c r="E28" s="49">
        <f t="shared" si="9"/>
        <v>0</v>
      </c>
      <c r="F28" s="49">
        <f t="shared" si="9"/>
        <v>0</v>
      </c>
      <c r="G28" s="49">
        <f t="shared" si="9"/>
        <v>0</v>
      </c>
      <c r="H28" s="49">
        <f t="shared" si="9"/>
        <v>0</v>
      </c>
      <c r="I28" s="49">
        <f t="shared" si="9"/>
        <v>0</v>
      </c>
      <c r="J28" s="49">
        <f t="shared" si="9"/>
        <v>0</v>
      </c>
      <c r="K28" s="49">
        <f t="shared" si="9"/>
        <v>0</v>
      </c>
      <c r="L28" s="49">
        <f t="shared" si="9"/>
        <v>0</v>
      </c>
      <c r="M28" s="49">
        <f t="shared" si="9"/>
        <v>0</v>
      </c>
      <c r="N28" s="49">
        <f t="shared" si="9"/>
        <v>0</v>
      </c>
      <c r="O28" s="50">
        <f t="shared" si="1"/>
        <v>0</v>
      </c>
    </row>
    <row r="29" spans="1:15" ht="24" customHeight="1" thickBot="1" x14ac:dyDescent="0.2"/>
    <row r="30" spans="1:15" ht="24" customHeight="1" thickBot="1" x14ac:dyDescent="0.2">
      <c r="M30" s="197" t="s">
        <v>204</v>
      </c>
      <c r="N30" s="198"/>
      <c r="O30" s="38">
        <f>O28</f>
        <v>0</v>
      </c>
    </row>
    <row r="31" spans="1:15" ht="24" customHeight="1" thickBot="1" x14ac:dyDescent="0.2">
      <c r="B31" s="72" t="s">
        <v>47</v>
      </c>
      <c r="M31" s="188" t="s">
        <v>41</v>
      </c>
      <c r="N31" s="189"/>
      <c r="O31" s="32"/>
    </row>
    <row r="32" spans="1:15" ht="24" customHeight="1" thickBot="1" x14ac:dyDescent="0.2">
      <c r="B32" s="176" t="s">
        <v>36</v>
      </c>
      <c r="C32" s="173">
        <v>0.60099999999999998</v>
      </c>
      <c r="D32" s="171" t="s">
        <v>234</v>
      </c>
      <c r="E32" s="182" t="s">
        <v>37</v>
      </c>
      <c r="M32" s="190" t="s">
        <v>45</v>
      </c>
      <c r="N32" s="191"/>
      <c r="O32" s="39" t="e">
        <f>O30/O31</f>
        <v>#DIV/0!</v>
      </c>
    </row>
    <row r="33" spans="2:11" ht="30" customHeight="1" x14ac:dyDescent="0.15">
      <c r="B33" s="179" t="s">
        <v>12</v>
      </c>
      <c r="C33" s="174">
        <v>2.2400000000000002</v>
      </c>
      <c r="D33" s="172" t="s">
        <v>229</v>
      </c>
      <c r="E33" s="180" t="s">
        <v>38</v>
      </c>
      <c r="G33" s="22"/>
    </row>
    <row r="34" spans="2:11" ht="24" customHeight="1" x14ac:dyDescent="0.15">
      <c r="B34" s="181" t="s">
        <v>9</v>
      </c>
      <c r="C34" s="175">
        <v>6</v>
      </c>
      <c r="D34" s="172" t="s">
        <v>229</v>
      </c>
    </row>
    <row r="35" spans="2:11" ht="24" customHeight="1" x14ac:dyDescent="0.15">
      <c r="B35" s="178" t="s">
        <v>237</v>
      </c>
      <c r="C35" s="174">
        <v>0.184</v>
      </c>
      <c r="D35" s="172" t="s">
        <v>235</v>
      </c>
    </row>
    <row r="36" spans="2:11" ht="24" customHeight="1" x14ac:dyDescent="0.15">
      <c r="B36" s="178" t="s">
        <v>1</v>
      </c>
      <c r="C36" s="174">
        <v>2.4900000000000002</v>
      </c>
      <c r="D36" s="172" t="s">
        <v>232</v>
      </c>
      <c r="E36" s="23"/>
    </row>
    <row r="37" spans="2:11" ht="24" customHeight="1" x14ac:dyDescent="0.15">
      <c r="B37" s="178" t="s">
        <v>2</v>
      </c>
      <c r="C37" s="174">
        <v>2.58</v>
      </c>
      <c r="D37" s="172" t="s">
        <v>236</v>
      </c>
      <c r="E37" s="25"/>
    </row>
    <row r="38" spans="2:11" ht="24" customHeight="1" x14ac:dyDescent="0.15">
      <c r="B38" s="178" t="s">
        <v>7</v>
      </c>
      <c r="C38" s="174">
        <v>2.3199999999999998</v>
      </c>
      <c r="D38" s="172" t="s">
        <v>231</v>
      </c>
    </row>
    <row r="39" spans="2:11" ht="18" customHeight="1" x14ac:dyDescent="0.15"/>
    <row r="40" spans="2:11" ht="18" customHeight="1" x14ac:dyDescent="0.15">
      <c r="C40" s="24"/>
      <c r="D40" s="24"/>
      <c r="E40" s="24"/>
      <c r="F40" s="24"/>
      <c r="G40" s="24"/>
      <c r="H40" s="24"/>
      <c r="I40" s="24"/>
      <c r="J40" s="24"/>
      <c r="K40" s="24"/>
    </row>
    <row r="41" spans="2:11" ht="18" customHeight="1" x14ac:dyDescent="0.15">
      <c r="C41" s="24"/>
      <c r="D41" s="24"/>
      <c r="E41" s="24"/>
      <c r="F41" s="24"/>
      <c r="G41" s="24"/>
      <c r="H41" s="24"/>
      <c r="I41" s="24"/>
      <c r="J41" s="24"/>
      <c r="K41" s="24"/>
    </row>
  </sheetData>
  <mergeCells count="7">
    <mergeCell ref="M32:N32"/>
    <mergeCell ref="G1:J1"/>
    <mergeCell ref="A4:B5"/>
    <mergeCell ref="A27:A28"/>
    <mergeCell ref="M30:N30"/>
    <mergeCell ref="M31:N31"/>
    <mergeCell ref="E1:F1"/>
  </mergeCells>
  <phoneticPr fontId="1"/>
  <pageMargins left="0.70866141732283472" right="0.51181102362204722" top="0.74803149606299213" bottom="0.74803149606299213" header="0.31496062992125984" footer="0.31496062992125984"/>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2"/>
  <sheetViews>
    <sheetView view="pageBreakPreview" topLeftCell="A19" zoomScale="70" zoomScaleNormal="50" zoomScaleSheetLayoutView="70" workbookViewId="0">
      <selection sqref="A1:G2"/>
    </sheetView>
  </sheetViews>
  <sheetFormatPr defaultRowHeight="17.25" customHeight="1" x14ac:dyDescent="0.15"/>
  <cols>
    <col min="1" max="1" width="10.125" customWidth="1"/>
    <col min="2" max="4" width="5.25" customWidth="1"/>
    <col min="5" max="5" width="11.625" customWidth="1"/>
    <col min="6" max="6" width="4" customWidth="1"/>
    <col min="7" max="7" width="29.375" customWidth="1"/>
    <col min="8" max="8" width="12.875" customWidth="1"/>
    <col min="9" max="9" width="12.125" customWidth="1"/>
    <col min="10" max="10" width="5.75" customWidth="1"/>
    <col min="11" max="11" width="10.625" customWidth="1"/>
    <col min="12" max="12" width="18.5" customWidth="1"/>
    <col min="13" max="15" width="5.25" customWidth="1"/>
    <col min="16" max="18" width="6.25" customWidth="1"/>
    <col min="19" max="19" width="7.25" customWidth="1"/>
    <col min="20" max="20" width="10.5" bestFit="1" customWidth="1"/>
    <col min="21" max="21" width="14.875" bestFit="1" customWidth="1"/>
    <col min="22" max="22" width="5.125" customWidth="1"/>
    <col min="23" max="23" width="7.25" customWidth="1"/>
    <col min="24" max="24" width="18.125" bestFit="1" customWidth="1"/>
    <col min="25" max="25" width="14.125" bestFit="1" customWidth="1"/>
    <col min="26" max="26" width="5.125" customWidth="1"/>
    <col min="27" max="27" width="7.25" customWidth="1"/>
    <col min="28" max="28" width="17.5" bestFit="1" customWidth="1"/>
    <col min="29" max="29" width="5.75" customWidth="1"/>
  </cols>
  <sheetData>
    <row r="1" spans="1:13" ht="35.25" customHeight="1" x14ac:dyDescent="0.15">
      <c r="A1" s="184"/>
      <c r="B1" s="184"/>
      <c r="C1" s="184"/>
      <c r="D1" s="184"/>
      <c r="E1" s="1"/>
      <c r="F1" s="1"/>
      <c r="G1" s="1"/>
      <c r="H1" s="147" t="str">
        <f>'とまエコノートについて(P1-3,10)'!E87</f>
        <v>エコ山</v>
      </c>
      <c r="I1" s="146"/>
      <c r="J1" s="146" t="s">
        <v>209</v>
      </c>
      <c r="K1" s="146"/>
      <c r="L1" s="147"/>
      <c r="M1" s="147"/>
    </row>
    <row r="2" spans="1:13" ht="17.25" customHeight="1" x14ac:dyDescent="0.15">
      <c r="A2" s="1"/>
      <c r="B2" s="1"/>
      <c r="C2" s="1"/>
      <c r="D2" s="1"/>
      <c r="E2" s="1"/>
      <c r="F2" s="1"/>
      <c r="G2" s="1"/>
      <c r="H2" s="1"/>
      <c r="I2" s="1"/>
      <c r="J2" s="1"/>
      <c r="K2" s="1"/>
    </row>
    <row r="3" spans="1:13" ht="34.5" customHeight="1" x14ac:dyDescent="0.15">
      <c r="A3" s="2"/>
      <c r="C3" s="150" t="s">
        <v>207</v>
      </c>
      <c r="D3" s="2"/>
      <c r="M3" s="150" t="s">
        <v>208</v>
      </c>
    </row>
    <row r="4" spans="1:13" ht="17.25" customHeight="1" x14ac:dyDescent="0.15">
      <c r="E4" s="40"/>
    </row>
    <row r="5" spans="1:13" ht="17.25" customHeight="1" x14ac:dyDescent="0.15">
      <c r="E5" s="40"/>
    </row>
    <row r="6" spans="1:13" ht="17.25" customHeight="1" x14ac:dyDescent="0.15">
      <c r="E6" s="40"/>
    </row>
    <row r="7" spans="1:13" ht="17.25" customHeight="1" x14ac:dyDescent="0.15">
      <c r="E7" s="40"/>
    </row>
    <row r="8" spans="1:13" ht="17.25" customHeight="1" x14ac:dyDescent="0.15">
      <c r="E8" s="40"/>
    </row>
    <row r="53" spans="2:22" ht="26.25" customHeight="1" x14ac:dyDescent="0.15"/>
    <row r="54" spans="2:22" ht="27" customHeight="1" x14ac:dyDescent="0.15">
      <c r="C54" s="150" t="s">
        <v>212</v>
      </c>
      <c r="N54" s="150" t="s">
        <v>214</v>
      </c>
    </row>
    <row r="55" spans="2:22" ht="27" customHeight="1" x14ac:dyDescent="0.15"/>
    <row r="56" spans="2:22" ht="27" customHeight="1" thickBot="1" x14ac:dyDescent="0.2"/>
    <row r="57" spans="2:22" ht="36" customHeight="1" thickTop="1" thickBot="1" x14ac:dyDescent="0.2">
      <c r="B57" s="168">
        <f>'入力表【今年度】(P4)'!C5</f>
        <v>92</v>
      </c>
      <c r="C57" s="166" t="s">
        <v>225</v>
      </c>
      <c r="D57" s="169">
        <f>'入力表【今年度】(P4)'!E5</f>
        <v>153</v>
      </c>
      <c r="E57" s="163">
        <f>SUM('入力表【今年度】(P4)'!C28+'入力表【今年度】(P4)'!D28+'入力表【今年度】(P4)'!E28)</f>
        <v>0</v>
      </c>
      <c r="F57" s="158" t="s">
        <v>213</v>
      </c>
      <c r="M57" s="168">
        <f>'入力表【前年度】(P5)'!C5</f>
        <v>92</v>
      </c>
      <c r="N57" s="166" t="s">
        <v>225</v>
      </c>
      <c r="O57" s="170">
        <f>'入力表【前年度】(P5)'!E5</f>
        <v>153</v>
      </c>
      <c r="P57" s="202">
        <f>SUM('入力表【前年度】(P5)'!G28+'入力表【前年度】(P5)'!H28+'入力表【前年度】(P5)'!I28)</f>
        <v>0</v>
      </c>
      <c r="Q57" s="203"/>
      <c r="R57" s="158" t="s">
        <v>213</v>
      </c>
    </row>
    <row r="58" spans="2:22" ht="36" customHeight="1" thickTop="1" thickBot="1" x14ac:dyDescent="0.2">
      <c r="B58" s="168">
        <f>'入力表【今年度】(P4)'!F5</f>
        <v>183</v>
      </c>
      <c r="C58" s="167" t="s">
        <v>225</v>
      </c>
      <c r="D58" s="169">
        <f>'入力表【今年度】(P4)'!H5</f>
        <v>245</v>
      </c>
      <c r="E58" s="163">
        <f>SUM('入力表【今年度】(P4)'!F28+'入力表【今年度】(P4)'!G28+'入力表【今年度】(P4)'!H28)</f>
        <v>0</v>
      </c>
      <c r="F58" s="158" t="s">
        <v>213</v>
      </c>
      <c r="M58" s="168">
        <f>'入力表【前年度】(P5)'!F5</f>
        <v>183</v>
      </c>
      <c r="N58" s="167" t="s">
        <v>225</v>
      </c>
      <c r="O58" s="170">
        <f>'入力表【前年度】(P5)'!H5</f>
        <v>245</v>
      </c>
      <c r="P58" s="202">
        <f>SUM('入力表【前年度】(P5)'!J28+'入力表【前年度】(P5)'!K28+'入力表【前年度】(P5)'!L28)</f>
        <v>0</v>
      </c>
      <c r="Q58" s="204"/>
      <c r="R58" s="158" t="s">
        <v>213</v>
      </c>
    </row>
    <row r="59" spans="2:22" ht="36" customHeight="1" thickTop="1" thickBot="1" x14ac:dyDescent="0.2">
      <c r="B59" s="168">
        <f>'入力表【今年度】(P4)'!I5</f>
        <v>275</v>
      </c>
      <c r="C59" s="167" t="s">
        <v>225</v>
      </c>
      <c r="D59" s="169">
        <f>'入力表【今年度】(P4)'!K5</f>
        <v>336</v>
      </c>
      <c r="E59" s="163">
        <f>SUM('入力表【今年度】(P4)'!I28+'入力表【今年度】(P4)'!J28+'入力表【今年度】(P4)'!K28)</f>
        <v>0</v>
      </c>
      <c r="F59" s="158" t="s">
        <v>213</v>
      </c>
      <c r="M59" s="168">
        <f>'入力表【前年度】(P5)'!I5</f>
        <v>275</v>
      </c>
      <c r="N59" s="167" t="s">
        <v>225</v>
      </c>
      <c r="O59" s="170">
        <f>'入力表【前年度】(P5)'!K5</f>
        <v>336</v>
      </c>
      <c r="P59" s="202">
        <f>SUM('入力表【前年度】(P5)'!M28+'入力表【前年度】(P5)'!N28+'入力表【前年度】(P5)'!O28)</f>
        <v>0</v>
      </c>
      <c r="Q59" s="204"/>
      <c r="R59" s="158" t="s">
        <v>213</v>
      </c>
    </row>
    <row r="60" spans="2:22" ht="36" customHeight="1" thickTop="1" thickBot="1" x14ac:dyDescent="0.2">
      <c r="B60" s="168">
        <f>'入力表【今年度】(P4)'!L5</f>
        <v>367</v>
      </c>
      <c r="C60" s="167" t="s">
        <v>225</v>
      </c>
      <c r="D60" s="169">
        <f>'入力表【今年度】(P4)'!N5</f>
        <v>426</v>
      </c>
      <c r="E60" s="163">
        <f>SUM('入力表【今年度】(P4)'!L28+'入力表【今年度】(P4)'!M28+'入力表【今年度】(P4)'!N28)</f>
        <v>0</v>
      </c>
      <c r="F60" s="158" t="s">
        <v>213</v>
      </c>
      <c r="M60" s="168">
        <f>'入力表【前年度】(P5)'!L5</f>
        <v>367</v>
      </c>
      <c r="N60" s="167" t="s">
        <v>225</v>
      </c>
      <c r="O60" s="170">
        <f>'入力表【前年度】(P5)'!N5</f>
        <v>426</v>
      </c>
      <c r="P60" s="205">
        <f>SUM('入力表【前年度】(P5)'!P28+'入力表【前年度】(P5)'!Q28+'入力表【前年度】(P5)'!R28)</f>
        <v>0</v>
      </c>
      <c r="Q60" s="204"/>
      <c r="R60" s="158" t="s">
        <v>213</v>
      </c>
    </row>
    <row r="61" spans="2:22" ht="36" customHeight="1" thickTop="1" thickBot="1" x14ac:dyDescent="0.2">
      <c r="B61" s="199" t="s">
        <v>224</v>
      </c>
      <c r="C61" s="199"/>
      <c r="D61" s="199"/>
      <c r="E61" s="161">
        <f>'入力表【今年度】(P4)'!O28</f>
        <v>0</v>
      </c>
      <c r="F61" s="158" t="s">
        <v>213</v>
      </c>
      <c r="G61" s="164" t="s">
        <v>223</v>
      </c>
      <c r="H61" s="162">
        <f>ROUND(E61/3.5,0)</f>
        <v>0</v>
      </c>
      <c r="I61" s="160" t="s">
        <v>222</v>
      </c>
      <c r="M61" s="199" t="s">
        <v>226</v>
      </c>
      <c r="N61" s="199"/>
      <c r="O61" s="200"/>
      <c r="P61" s="206">
        <f>'入力表【前年度】(P5)'!O28</f>
        <v>0</v>
      </c>
      <c r="Q61" s="207"/>
      <c r="R61" s="158" t="s">
        <v>213</v>
      </c>
      <c r="S61" s="201" t="s">
        <v>223</v>
      </c>
      <c r="T61" s="201"/>
      <c r="U61" s="162">
        <f>ROUND(P61/3.5,0)</f>
        <v>0</v>
      </c>
      <c r="V61" s="160" t="s">
        <v>222</v>
      </c>
    </row>
    <row r="62" spans="2:22" ht="26.25" customHeight="1" thickTop="1" x14ac:dyDescent="0.15"/>
  </sheetData>
  <dataConsolidate/>
  <mergeCells count="8">
    <mergeCell ref="B61:D61"/>
    <mergeCell ref="M61:O61"/>
    <mergeCell ref="S61:T61"/>
    <mergeCell ref="P57:Q57"/>
    <mergeCell ref="P58:Q58"/>
    <mergeCell ref="P59:Q59"/>
    <mergeCell ref="P60:Q60"/>
    <mergeCell ref="P61:Q61"/>
  </mergeCells>
  <phoneticPr fontId="1"/>
  <pageMargins left="0.70866141732283472" right="0.70866141732283472" top="0.74803149606299213" bottom="0.74803149606299213" header="0.31496062992125984" footer="0.31496062992125984"/>
  <pageSetup paperSize="9" scale="5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J45"/>
  <sheetViews>
    <sheetView workbookViewId="0">
      <selection activeCell="C19" sqref="C19"/>
    </sheetView>
  </sheetViews>
  <sheetFormatPr defaultRowHeight="13.5" x14ac:dyDescent="0.15"/>
  <cols>
    <col min="1" max="1" width="12.625" customWidth="1"/>
    <col min="2" max="2" width="35.625" customWidth="1"/>
    <col min="3" max="3" width="48.625" customWidth="1"/>
    <col min="4" max="4" width="8.125" customWidth="1"/>
    <col min="5" max="5" width="12.25" customWidth="1"/>
    <col min="6" max="6" width="7.125" customWidth="1"/>
    <col min="7" max="8" width="2.625" customWidth="1"/>
    <col min="9" max="9" width="8.375" customWidth="1"/>
    <col min="10" max="10" width="2.625" customWidth="1"/>
  </cols>
  <sheetData>
    <row r="1" spans="1:10" ht="28.5" customHeight="1" x14ac:dyDescent="0.15">
      <c r="A1" s="90" t="s">
        <v>227</v>
      </c>
    </row>
    <row r="2" spans="1:10" ht="18" customHeight="1" x14ac:dyDescent="0.15">
      <c r="A2" s="233" t="s">
        <v>51</v>
      </c>
      <c r="B2" s="235" t="s">
        <v>52</v>
      </c>
      <c r="C2" s="235" t="s">
        <v>53</v>
      </c>
      <c r="D2" s="227" t="s">
        <v>54</v>
      </c>
      <c r="E2" s="227"/>
      <c r="F2" s="237" t="s">
        <v>55</v>
      </c>
      <c r="G2" s="238"/>
      <c r="H2" s="227" t="s">
        <v>56</v>
      </c>
      <c r="I2" s="227"/>
      <c r="J2" s="228"/>
    </row>
    <row r="3" spans="1:10" ht="18" customHeight="1" x14ac:dyDescent="0.15">
      <c r="A3" s="234"/>
      <c r="B3" s="236"/>
      <c r="C3" s="236"/>
      <c r="D3" s="91" t="s">
        <v>57</v>
      </c>
      <c r="E3" s="92" t="s">
        <v>58</v>
      </c>
      <c r="F3" s="231" t="s">
        <v>59</v>
      </c>
      <c r="G3" s="232"/>
      <c r="H3" s="229"/>
      <c r="I3" s="229"/>
      <c r="J3" s="230"/>
    </row>
    <row r="4" spans="1:10" ht="27.75" customHeight="1" x14ac:dyDescent="0.15">
      <c r="A4" s="93" t="s">
        <v>60</v>
      </c>
      <c r="B4" s="94" t="s">
        <v>61</v>
      </c>
      <c r="C4" s="94" t="s">
        <v>62</v>
      </c>
      <c r="D4" s="95" t="s">
        <v>63</v>
      </c>
      <c r="E4" s="96" t="s">
        <v>64</v>
      </c>
      <c r="F4" s="97">
        <v>21</v>
      </c>
      <c r="G4" s="98" t="s">
        <v>136</v>
      </c>
      <c r="H4" s="99" t="s">
        <v>65</v>
      </c>
      <c r="I4" s="100">
        <v>1050</v>
      </c>
      <c r="J4" s="101" t="s">
        <v>66</v>
      </c>
    </row>
    <row r="5" spans="1:10" ht="27.75" customHeight="1" x14ac:dyDescent="0.15">
      <c r="A5" s="102"/>
      <c r="B5" s="103" t="s">
        <v>67</v>
      </c>
      <c r="C5" s="104" t="s">
        <v>68</v>
      </c>
      <c r="D5" s="105" t="s">
        <v>63</v>
      </c>
      <c r="E5" s="106" t="s">
        <v>137</v>
      </c>
      <c r="F5" s="107">
        <v>20</v>
      </c>
      <c r="G5" s="108" t="s">
        <v>136</v>
      </c>
      <c r="H5" s="109" t="s">
        <v>65</v>
      </c>
      <c r="I5" s="110">
        <v>990</v>
      </c>
      <c r="J5" s="111" t="s">
        <v>66</v>
      </c>
    </row>
    <row r="6" spans="1:10" ht="27.75" customHeight="1" x14ac:dyDescent="0.15">
      <c r="A6" s="93" t="s">
        <v>69</v>
      </c>
      <c r="B6" s="94" t="s">
        <v>70</v>
      </c>
      <c r="C6" s="94" t="s">
        <v>71</v>
      </c>
      <c r="D6" s="95" t="s">
        <v>63</v>
      </c>
      <c r="E6" s="96" t="s">
        <v>138</v>
      </c>
      <c r="F6" s="97">
        <v>35</v>
      </c>
      <c r="G6" s="98" t="s">
        <v>136</v>
      </c>
      <c r="H6" s="99" t="s">
        <v>65</v>
      </c>
      <c r="I6" s="100">
        <v>1740</v>
      </c>
      <c r="J6" s="101" t="s">
        <v>66</v>
      </c>
    </row>
    <row r="7" spans="1:10" ht="27.75" customHeight="1" x14ac:dyDescent="0.15">
      <c r="A7" s="102" t="s">
        <v>139</v>
      </c>
      <c r="B7" s="104" t="s">
        <v>72</v>
      </c>
      <c r="C7" s="104" t="s">
        <v>73</v>
      </c>
      <c r="D7" s="105" t="s">
        <v>1</v>
      </c>
      <c r="E7" s="106" t="s">
        <v>140</v>
      </c>
      <c r="F7" s="107">
        <v>88</v>
      </c>
      <c r="G7" s="108" t="s">
        <v>141</v>
      </c>
      <c r="H7" s="109" t="s">
        <v>65</v>
      </c>
      <c r="I7" s="110">
        <v>3320</v>
      </c>
      <c r="J7" s="111" t="s">
        <v>66</v>
      </c>
    </row>
    <row r="8" spans="1:10" ht="27.75" customHeight="1" x14ac:dyDescent="0.15">
      <c r="A8" s="93" t="s">
        <v>142</v>
      </c>
      <c r="B8" s="112" t="s">
        <v>74</v>
      </c>
      <c r="C8" s="94" t="s">
        <v>73</v>
      </c>
      <c r="D8" s="95" t="s">
        <v>75</v>
      </c>
      <c r="E8" s="96" t="s">
        <v>143</v>
      </c>
      <c r="F8" s="97">
        <v>68</v>
      </c>
      <c r="G8" s="98" t="s">
        <v>136</v>
      </c>
      <c r="H8" s="99" t="s">
        <v>65</v>
      </c>
      <c r="I8" s="100">
        <v>3530</v>
      </c>
      <c r="J8" s="101" t="s">
        <v>66</v>
      </c>
    </row>
    <row r="9" spans="1:10" ht="27.75" customHeight="1" x14ac:dyDescent="0.15">
      <c r="A9" s="102"/>
      <c r="B9" s="104" t="s">
        <v>76</v>
      </c>
      <c r="C9" s="104" t="s">
        <v>77</v>
      </c>
      <c r="D9" s="105" t="s">
        <v>63</v>
      </c>
      <c r="E9" s="113" t="s">
        <v>144</v>
      </c>
      <c r="F9" s="107">
        <v>205</v>
      </c>
      <c r="G9" s="108" t="s">
        <v>145</v>
      </c>
      <c r="H9" s="109" t="s">
        <v>65</v>
      </c>
      <c r="I9" s="110">
        <v>4020</v>
      </c>
      <c r="J9" s="111" t="s">
        <v>66</v>
      </c>
    </row>
    <row r="10" spans="1:10" ht="27.75" customHeight="1" x14ac:dyDescent="0.15">
      <c r="A10" s="93"/>
      <c r="B10" s="94" t="s">
        <v>78</v>
      </c>
      <c r="C10" s="94" t="s">
        <v>79</v>
      </c>
      <c r="D10" s="95" t="s">
        <v>1</v>
      </c>
      <c r="E10" s="96" t="s">
        <v>146</v>
      </c>
      <c r="F10" s="97">
        <v>519</v>
      </c>
      <c r="G10" s="98" t="s">
        <v>147</v>
      </c>
      <c r="H10" s="99" t="s">
        <v>65</v>
      </c>
      <c r="I10" s="100">
        <v>19470</v>
      </c>
      <c r="J10" s="101" t="s">
        <v>66</v>
      </c>
    </row>
    <row r="11" spans="1:10" ht="27.75" customHeight="1" x14ac:dyDescent="0.15">
      <c r="A11" s="102"/>
      <c r="B11" s="104" t="s">
        <v>80</v>
      </c>
      <c r="C11" s="104" t="s">
        <v>79</v>
      </c>
      <c r="D11" s="105" t="s">
        <v>75</v>
      </c>
      <c r="E11" s="106" t="s">
        <v>148</v>
      </c>
      <c r="F11" s="107">
        <v>364</v>
      </c>
      <c r="G11" s="108" t="s">
        <v>136</v>
      </c>
      <c r="H11" s="109" t="s">
        <v>65</v>
      </c>
      <c r="I11" s="110">
        <v>16170</v>
      </c>
      <c r="J11" s="111" t="s">
        <v>66</v>
      </c>
    </row>
    <row r="12" spans="1:10" ht="27.75" customHeight="1" x14ac:dyDescent="0.15">
      <c r="A12" s="93"/>
      <c r="B12" s="94" t="s">
        <v>81</v>
      </c>
      <c r="C12" s="94" t="s">
        <v>79</v>
      </c>
      <c r="D12" s="95" t="s">
        <v>63</v>
      </c>
      <c r="E12" s="114" t="s">
        <v>149</v>
      </c>
      <c r="F12" s="97">
        <v>1161</v>
      </c>
      <c r="G12" s="98" t="s">
        <v>150</v>
      </c>
      <c r="H12" s="99" t="s">
        <v>65</v>
      </c>
      <c r="I12" s="100">
        <v>25040</v>
      </c>
      <c r="J12" s="101" t="s">
        <v>66</v>
      </c>
    </row>
    <row r="13" spans="1:10" ht="27.75" customHeight="1" x14ac:dyDescent="0.15">
      <c r="A13" s="102"/>
      <c r="B13" s="104" t="s">
        <v>82</v>
      </c>
      <c r="C13" s="104" t="s">
        <v>83</v>
      </c>
      <c r="D13" s="105" t="s">
        <v>1</v>
      </c>
      <c r="E13" s="106" t="s">
        <v>151</v>
      </c>
      <c r="F13" s="107">
        <v>122</v>
      </c>
      <c r="G13" s="108" t="s">
        <v>147</v>
      </c>
      <c r="H13" s="109" t="s">
        <v>65</v>
      </c>
      <c r="I13" s="110">
        <v>4580</v>
      </c>
      <c r="J13" s="111" t="s">
        <v>66</v>
      </c>
    </row>
    <row r="14" spans="1:10" ht="27.75" customHeight="1" x14ac:dyDescent="0.15">
      <c r="A14" s="93" t="s">
        <v>84</v>
      </c>
      <c r="B14" s="94" t="s">
        <v>85</v>
      </c>
      <c r="C14" s="94" t="s">
        <v>86</v>
      </c>
      <c r="D14" s="95" t="s">
        <v>63</v>
      </c>
      <c r="E14" s="96" t="s">
        <v>152</v>
      </c>
      <c r="F14" s="97">
        <v>40</v>
      </c>
      <c r="G14" s="98" t="s">
        <v>147</v>
      </c>
      <c r="H14" s="99" t="s">
        <v>65</v>
      </c>
      <c r="I14" s="100">
        <v>2030</v>
      </c>
      <c r="J14" s="101" t="s">
        <v>66</v>
      </c>
    </row>
    <row r="15" spans="1:10" ht="27.75" customHeight="1" x14ac:dyDescent="0.15">
      <c r="A15" s="102"/>
      <c r="B15" s="104" t="s">
        <v>87</v>
      </c>
      <c r="C15" s="104" t="s">
        <v>88</v>
      </c>
      <c r="D15" s="105" t="s">
        <v>63</v>
      </c>
      <c r="E15" s="106" t="s">
        <v>153</v>
      </c>
      <c r="F15" s="107">
        <v>29</v>
      </c>
      <c r="G15" s="108" t="s">
        <v>154</v>
      </c>
      <c r="H15" s="109" t="s">
        <v>65</v>
      </c>
      <c r="I15" s="110">
        <v>1440</v>
      </c>
      <c r="J15" s="111" t="s">
        <v>66</v>
      </c>
    </row>
    <row r="16" spans="1:10" ht="36.75" customHeight="1" x14ac:dyDescent="0.15">
      <c r="A16" s="93" t="s">
        <v>89</v>
      </c>
      <c r="B16" s="94" t="s">
        <v>90</v>
      </c>
      <c r="C16" s="94" t="s">
        <v>91</v>
      </c>
      <c r="D16" s="95" t="s">
        <v>63</v>
      </c>
      <c r="E16" s="96" t="s">
        <v>155</v>
      </c>
      <c r="F16" s="97">
        <v>71</v>
      </c>
      <c r="G16" s="98" t="s">
        <v>156</v>
      </c>
      <c r="H16" s="99" t="s">
        <v>65</v>
      </c>
      <c r="I16" s="100">
        <v>3530</v>
      </c>
      <c r="J16" s="101" t="s">
        <v>66</v>
      </c>
    </row>
    <row r="17" spans="1:10" ht="27.75" customHeight="1" x14ac:dyDescent="0.15">
      <c r="A17" s="102" t="s">
        <v>92</v>
      </c>
      <c r="B17" s="104" t="s">
        <v>90</v>
      </c>
      <c r="C17" s="104" t="s">
        <v>93</v>
      </c>
      <c r="D17" s="105" t="s">
        <v>63</v>
      </c>
      <c r="E17" s="106" t="s">
        <v>157</v>
      </c>
      <c r="F17" s="107">
        <v>30</v>
      </c>
      <c r="G17" s="108" t="s">
        <v>158</v>
      </c>
      <c r="H17" s="109" t="s">
        <v>65</v>
      </c>
      <c r="I17" s="110">
        <v>1500</v>
      </c>
      <c r="J17" s="111" t="s">
        <v>66</v>
      </c>
    </row>
    <row r="18" spans="1:10" ht="27.75" customHeight="1" x14ac:dyDescent="0.15">
      <c r="A18" s="93" t="s">
        <v>94</v>
      </c>
      <c r="B18" s="94" t="s">
        <v>95</v>
      </c>
      <c r="C18" s="94" t="s">
        <v>96</v>
      </c>
      <c r="D18" s="95" t="s">
        <v>1</v>
      </c>
      <c r="E18" s="96" t="s">
        <v>159</v>
      </c>
      <c r="F18" s="97">
        <v>21</v>
      </c>
      <c r="G18" s="98" t="s">
        <v>160</v>
      </c>
      <c r="H18" s="99" t="s">
        <v>65</v>
      </c>
      <c r="I18" s="100">
        <v>780</v>
      </c>
      <c r="J18" s="101" t="s">
        <v>66</v>
      </c>
    </row>
    <row r="19" spans="1:10" ht="27.75" customHeight="1" x14ac:dyDescent="0.15">
      <c r="A19" s="102"/>
      <c r="B19" s="104" t="s">
        <v>97</v>
      </c>
      <c r="C19" s="104" t="s">
        <v>98</v>
      </c>
      <c r="D19" s="105" t="s">
        <v>1</v>
      </c>
      <c r="E19" s="106" t="s">
        <v>161</v>
      </c>
      <c r="F19" s="107">
        <v>46</v>
      </c>
      <c r="G19" s="108" t="s">
        <v>162</v>
      </c>
      <c r="H19" s="109" t="s">
        <v>65</v>
      </c>
      <c r="I19" s="110">
        <v>1740</v>
      </c>
      <c r="J19" s="111" t="s">
        <v>66</v>
      </c>
    </row>
    <row r="20" spans="1:10" ht="27.75" customHeight="1" x14ac:dyDescent="0.15">
      <c r="A20" s="93" t="s">
        <v>99</v>
      </c>
      <c r="B20" s="94" t="s">
        <v>95</v>
      </c>
      <c r="C20" s="94" t="s">
        <v>96</v>
      </c>
      <c r="D20" s="95" t="s">
        <v>75</v>
      </c>
      <c r="E20" s="96" t="s">
        <v>163</v>
      </c>
      <c r="F20" s="97">
        <v>16</v>
      </c>
      <c r="G20" s="115" t="s">
        <v>162</v>
      </c>
      <c r="H20" s="99" t="s">
        <v>65</v>
      </c>
      <c r="I20" s="100">
        <v>1130</v>
      </c>
      <c r="J20" s="101" t="s">
        <v>66</v>
      </c>
    </row>
    <row r="21" spans="1:10" ht="18" customHeight="1" x14ac:dyDescent="0.15">
      <c r="A21" s="233" t="s">
        <v>51</v>
      </c>
      <c r="B21" s="235" t="s">
        <v>52</v>
      </c>
      <c r="C21" s="235" t="s">
        <v>53</v>
      </c>
      <c r="D21" s="227" t="s">
        <v>54</v>
      </c>
      <c r="E21" s="227"/>
      <c r="F21" s="237" t="s">
        <v>55</v>
      </c>
      <c r="G21" s="238"/>
      <c r="H21" s="227" t="s">
        <v>56</v>
      </c>
      <c r="I21" s="227"/>
      <c r="J21" s="228"/>
    </row>
    <row r="22" spans="1:10" ht="18" customHeight="1" x14ac:dyDescent="0.15">
      <c r="A22" s="234"/>
      <c r="B22" s="236"/>
      <c r="C22" s="236"/>
      <c r="D22" s="91" t="s">
        <v>164</v>
      </c>
      <c r="E22" s="92" t="s">
        <v>58</v>
      </c>
      <c r="F22" s="231" t="s">
        <v>59</v>
      </c>
      <c r="G22" s="232"/>
      <c r="H22" s="229"/>
      <c r="I22" s="229"/>
      <c r="J22" s="230"/>
    </row>
    <row r="23" spans="1:10" ht="27.75" customHeight="1" x14ac:dyDescent="0.15">
      <c r="A23" s="93" t="s">
        <v>100</v>
      </c>
      <c r="B23" s="94" t="s">
        <v>95</v>
      </c>
      <c r="C23" s="94" t="s">
        <v>96</v>
      </c>
      <c r="D23" s="95" t="s">
        <v>63</v>
      </c>
      <c r="E23" s="96" t="s">
        <v>165</v>
      </c>
      <c r="F23" s="116">
        <v>61</v>
      </c>
      <c r="G23" s="98" t="s">
        <v>154</v>
      </c>
      <c r="H23" s="99" t="s">
        <v>65</v>
      </c>
      <c r="I23" s="100">
        <v>1200</v>
      </c>
      <c r="J23" s="101" t="s">
        <v>66</v>
      </c>
    </row>
    <row r="24" spans="1:10" ht="27.75" customHeight="1" x14ac:dyDescent="0.15">
      <c r="A24" s="102"/>
      <c r="B24" s="104" t="s">
        <v>97</v>
      </c>
      <c r="C24" s="104" t="s">
        <v>98</v>
      </c>
      <c r="D24" s="105" t="s">
        <v>63</v>
      </c>
      <c r="E24" s="106" t="s">
        <v>166</v>
      </c>
      <c r="F24" s="117">
        <v>132</v>
      </c>
      <c r="G24" s="108" t="s">
        <v>147</v>
      </c>
      <c r="H24" s="109" t="s">
        <v>65</v>
      </c>
      <c r="I24" s="110">
        <v>2590</v>
      </c>
      <c r="J24" s="111" t="s">
        <v>66</v>
      </c>
    </row>
    <row r="25" spans="1:10" ht="27.75" customHeight="1" x14ac:dyDescent="0.15">
      <c r="A25" s="93" t="s">
        <v>101</v>
      </c>
      <c r="B25" s="94" t="s">
        <v>102</v>
      </c>
      <c r="C25" s="94" t="s">
        <v>103</v>
      </c>
      <c r="D25" s="95" t="s">
        <v>63</v>
      </c>
      <c r="E25" s="96" t="s">
        <v>167</v>
      </c>
      <c r="F25" s="116">
        <v>23</v>
      </c>
      <c r="G25" s="98" t="s">
        <v>147</v>
      </c>
      <c r="H25" s="99" t="s">
        <v>65</v>
      </c>
      <c r="I25" s="100">
        <v>1150</v>
      </c>
      <c r="J25" s="101" t="s">
        <v>66</v>
      </c>
    </row>
    <row r="26" spans="1:10" ht="27.75" customHeight="1" x14ac:dyDescent="0.15">
      <c r="A26" s="102"/>
      <c r="B26" s="104" t="s">
        <v>104</v>
      </c>
      <c r="C26" s="104" t="s">
        <v>105</v>
      </c>
      <c r="D26" s="105" t="s">
        <v>63</v>
      </c>
      <c r="E26" s="106" t="s">
        <v>168</v>
      </c>
      <c r="F26" s="117">
        <v>17</v>
      </c>
      <c r="G26" s="108" t="s">
        <v>147</v>
      </c>
      <c r="H26" s="109" t="s">
        <v>65</v>
      </c>
      <c r="I26" s="110">
        <v>870</v>
      </c>
      <c r="J26" s="111" t="s">
        <v>66</v>
      </c>
    </row>
    <row r="27" spans="1:10" ht="27.75" customHeight="1" x14ac:dyDescent="0.15">
      <c r="A27" s="93" t="s">
        <v>106</v>
      </c>
      <c r="B27" s="94" t="s">
        <v>107</v>
      </c>
      <c r="C27" s="94" t="s">
        <v>108</v>
      </c>
      <c r="D27" s="95" t="s">
        <v>63</v>
      </c>
      <c r="E27" s="96" t="s">
        <v>169</v>
      </c>
      <c r="F27" s="116">
        <v>11</v>
      </c>
      <c r="G27" s="98" t="s">
        <v>162</v>
      </c>
      <c r="H27" s="99" t="s">
        <v>65</v>
      </c>
      <c r="I27" s="100">
        <v>550</v>
      </c>
      <c r="J27" s="101" t="s">
        <v>66</v>
      </c>
    </row>
    <row r="28" spans="1:10" ht="27.75" customHeight="1" x14ac:dyDescent="0.15">
      <c r="A28" s="102"/>
      <c r="B28" s="104" t="s">
        <v>109</v>
      </c>
      <c r="C28" s="104" t="s">
        <v>110</v>
      </c>
      <c r="D28" s="105" t="s">
        <v>63</v>
      </c>
      <c r="E28" s="106" t="s">
        <v>170</v>
      </c>
      <c r="F28" s="117">
        <v>18</v>
      </c>
      <c r="G28" s="108" t="s">
        <v>147</v>
      </c>
      <c r="H28" s="109" t="s">
        <v>65</v>
      </c>
      <c r="I28" s="110">
        <v>890</v>
      </c>
      <c r="J28" s="111" t="s">
        <v>66</v>
      </c>
    </row>
    <row r="29" spans="1:10" ht="27.75" customHeight="1" x14ac:dyDescent="0.15">
      <c r="A29" s="93" t="s">
        <v>171</v>
      </c>
      <c r="B29" s="94" t="s">
        <v>111</v>
      </c>
      <c r="C29" s="94" t="s">
        <v>112</v>
      </c>
      <c r="D29" s="95" t="s">
        <v>63</v>
      </c>
      <c r="E29" s="96" t="s">
        <v>172</v>
      </c>
      <c r="F29" s="116">
        <v>21</v>
      </c>
      <c r="G29" s="98" t="s">
        <v>150</v>
      </c>
      <c r="H29" s="99" t="s">
        <v>65</v>
      </c>
      <c r="I29" s="100">
        <v>1040</v>
      </c>
      <c r="J29" s="101" t="s">
        <v>66</v>
      </c>
    </row>
    <row r="30" spans="1:10" ht="27.75" customHeight="1" x14ac:dyDescent="0.15">
      <c r="A30" s="102" t="s">
        <v>113</v>
      </c>
      <c r="B30" s="104" t="s">
        <v>114</v>
      </c>
      <c r="C30" s="104" t="s">
        <v>115</v>
      </c>
      <c r="D30" s="105" t="s">
        <v>63</v>
      </c>
      <c r="E30" s="106" t="s">
        <v>173</v>
      </c>
      <c r="F30" s="117">
        <v>59</v>
      </c>
      <c r="G30" s="108" t="s">
        <v>162</v>
      </c>
      <c r="H30" s="109" t="s">
        <v>65</v>
      </c>
      <c r="I30" s="110">
        <v>2960</v>
      </c>
      <c r="J30" s="111" t="s">
        <v>66</v>
      </c>
    </row>
    <row r="31" spans="1:10" ht="27.75" customHeight="1" x14ac:dyDescent="0.15">
      <c r="A31" s="93"/>
      <c r="B31" s="94" t="s">
        <v>116</v>
      </c>
      <c r="C31" s="94" t="s">
        <v>117</v>
      </c>
      <c r="D31" s="95" t="s">
        <v>63</v>
      </c>
      <c r="E31" s="96" t="s">
        <v>174</v>
      </c>
      <c r="F31" s="116">
        <v>13</v>
      </c>
      <c r="G31" s="98" t="s">
        <v>147</v>
      </c>
      <c r="H31" s="99" t="s">
        <v>65</v>
      </c>
      <c r="I31" s="100">
        <v>650</v>
      </c>
      <c r="J31" s="101" t="s">
        <v>66</v>
      </c>
    </row>
    <row r="32" spans="1:10" ht="27.75" customHeight="1" x14ac:dyDescent="0.15">
      <c r="A32" s="102" t="s">
        <v>118</v>
      </c>
      <c r="B32" s="104" t="s">
        <v>119</v>
      </c>
      <c r="C32" s="104" t="s">
        <v>120</v>
      </c>
      <c r="D32" s="105" t="s">
        <v>175</v>
      </c>
      <c r="E32" s="91" t="s">
        <v>176</v>
      </c>
      <c r="F32" s="218" t="s">
        <v>175</v>
      </c>
      <c r="G32" s="219"/>
      <c r="H32" s="109" t="s">
        <v>65</v>
      </c>
      <c r="I32" s="110">
        <v>750</v>
      </c>
      <c r="J32" s="111" t="s">
        <v>66</v>
      </c>
    </row>
    <row r="33" spans="1:10" ht="27.75" customHeight="1" x14ac:dyDescent="0.15">
      <c r="A33" s="93" t="s">
        <v>121</v>
      </c>
      <c r="B33" s="94" t="s">
        <v>177</v>
      </c>
      <c r="C33" s="94" t="s">
        <v>178</v>
      </c>
      <c r="D33" s="95" t="s">
        <v>179</v>
      </c>
      <c r="E33" s="96" t="s">
        <v>180</v>
      </c>
      <c r="F33" s="116">
        <v>194</v>
      </c>
      <c r="G33" s="98" t="s">
        <v>147</v>
      </c>
      <c r="H33" s="99" t="s">
        <v>65</v>
      </c>
      <c r="I33" s="100">
        <v>12560</v>
      </c>
      <c r="J33" s="101" t="s">
        <v>66</v>
      </c>
    </row>
    <row r="34" spans="1:10" ht="27.75" customHeight="1" x14ac:dyDescent="0.15">
      <c r="A34" s="102"/>
      <c r="B34" s="104" t="s">
        <v>122</v>
      </c>
      <c r="C34" s="104"/>
      <c r="D34" s="105" t="s">
        <v>181</v>
      </c>
      <c r="E34" s="106" t="s">
        <v>182</v>
      </c>
      <c r="F34" s="117">
        <v>68</v>
      </c>
      <c r="G34" s="108" t="s">
        <v>147</v>
      </c>
      <c r="H34" s="109" t="s">
        <v>65</v>
      </c>
      <c r="I34" s="110">
        <v>4400</v>
      </c>
      <c r="J34" s="111" t="s">
        <v>66</v>
      </c>
    </row>
    <row r="35" spans="1:10" ht="27.75" customHeight="1" x14ac:dyDescent="0.15">
      <c r="A35" s="93"/>
      <c r="B35" s="94" t="s">
        <v>123</v>
      </c>
      <c r="C35" s="94"/>
      <c r="D35" s="95" t="s">
        <v>179</v>
      </c>
      <c r="E35" s="96" t="s">
        <v>183</v>
      </c>
      <c r="F35" s="116">
        <v>42</v>
      </c>
      <c r="G35" s="98" t="s">
        <v>147</v>
      </c>
      <c r="H35" s="99" t="s">
        <v>65</v>
      </c>
      <c r="I35" s="100">
        <v>2720</v>
      </c>
      <c r="J35" s="101" t="s">
        <v>66</v>
      </c>
    </row>
    <row r="36" spans="1:10" ht="27.75" customHeight="1" x14ac:dyDescent="0.15">
      <c r="A36" s="118"/>
      <c r="B36" s="119" t="s">
        <v>184</v>
      </c>
      <c r="C36" s="119"/>
      <c r="D36" s="120" t="s">
        <v>179</v>
      </c>
      <c r="E36" s="121" t="s">
        <v>185</v>
      </c>
      <c r="F36" s="122">
        <v>40</v>
      </c>
      <c r="G36" s="123" t="s">
        <v>150</v>
      </c>
      <c r="H36" s="124" t="s">
        <v>65</v>
      </c>
      <c r="I36" s="125">
        <v>2600</v>
      </c>
      <c r="J36" s="126" t="s">
        <v>66</v>
      </c>
    </row>
    <row r="37" spans="1:10" x14ac:dyDescent="0.15">
      <c r="A37" s="127"/>
      <c r="D37" s="220" t="s">
        <v>186</v>
      </c>
      <c r="E37" s="221"/>
      <c r="F37" s="221"/>
      <c r="G37" s="221"/>
      <c r="H37" s="221"/>
      <c r="I37" s="221"/>
      <c r="J37" s="221"/>
    </row>
    <row r="38" spans="1:10" x14ac:dyDescent="0.15">
      <c r="A38" s="127"/>
      <c r="D38" s="128"/>
      <c r="E38" s="129"/>
      <c r="F38" s="129"/>
      <c r="G38" s="129"/>
      <c r="H38" s="129"/>
      <c r="I38" s="129"/>
      <c r="J38" s="129"/>
    </row>
    <row r="39" spans="1:10" x14ac:dyDescent="0.15">
      <c r="A39" s="127"/>
      <c r="B39" s="130" t="s">
        <v>124</v>
      </c>
      <c r="D39" s="131"/>
      <c r="E39" s="130" t="s">
        <v>187</v>
      </c>
      <c r="F39" s="130"/>
      <c r="G39" s="130"/>
      <c r="H39" s="130"/>
      <c r="I39" s="132"/>
      <c r="J39" s="132"/>
    </row>
    <row r="40" spans="1:10" x14ac:dyDescent="0.15">
      <c r="B40" s="133" t="s">
        <v>125</v>
      </c>
      <c r="C40" s="134" t="s">
        <v>126</v>
      </c>
      <c r="D40" s="131"/>
      <c r="E40" s="135" t="s">
        <v>36</v>
      </c>
      <c r="F40" s="222">
        <v>0.65600000000000003</v>
      </c>
      <c r="G40" s="223"/>
      <c r="H40" s="224" t="s">
        <v>188</v>
      </c>
      <c r="I40" s="225"/>
      <c r="J40" s="226"/>
    </row>
    <row r="41" spans="1:10" x14ac:dyDescent="0.15">
      <c r="B41" s="136" t="s">
        <v>127</v>
      </c>
      <c r="C41" s="137" t="s">
        <v>128</v>
      </c>
      <c r="D41" s="131"/>
      <c r="E41" s="138" t="s">
        <v>8</v>
      </c>
      <c r="F41" s="213">
        <v>2.2400000000000002</v>
      </c>
      <c r="G41" s="214"/>
      <c r="H41" s="215" t="s">
        <v>189</v>
      </c>
      <c r="I41" s="216"/>
      <c r="J41" s="217"/>
    </row>
    <row r="42" spans="1:10" x14ac:dyDescent="0.15">
      <c r="B42" s="139" t="s">
        <v>129</v>
      </c>
      <c r="C42" s="137" t="s">
        <v>130</v>
      </c>
      <c r="D42" s="131"/>
      <c r="E42" s="140" t="s">
        <v>131</v>
      </c>
      <c r="F42" s="213">
        <v>0.184</v>
      </c>
      <c r="G42" s="214"/>
      <c r="H42" s="215" t="s">
        <v>190</v>
      </c>
      <c r="I42" s="216"/>
      <c r="J42" s="217"/>
    </row>
    <row r="43" spans="1:10" x14ac:dyDescent="0.15">
      <c r="B43" s="139" t="s">
        <v>132</v>
      </c>
      <c r="C43" s="137" t="s">
        <v>133</v>
      </c>
      <c r="D43" s="131"/>
      <c r="E43" s="140" t="s">
        <v>1</v>
      </c>
      <c r="F43" s="213">
        <v>2.4900000000000002</v>
      </c>
      <c r="G43" s="214"/>
      <c r="H43" s="215" t="s">
        <v>191</v>
      </c>
      <c r="I43" s="216"/>
      <c r="J43" s="217"/>
    </row>
    <row r="44" spans="1:10" x14ac:dyDescent="0.15">
      <c r="B44" s="141" t="s">
        <v>134</v>
      </c>
      <c r="C44" s="142" t="s">
        <v>135</v>
      </c>
      <c r="D44" s="131"/>
      <c r="E44" s="140" t="s">
        <v>2</v>
      </c>
      <c r="F44" s="213">
        <v>2.58</v>
      </c>
      <c r="G44" s="214"/>
      <c r="H44" s="215" t="s">
        <v>192</v>
      </c>
      <c r="I44" s="216"/>
      <c r="J44" s="217"/>
    </row>
    <row r="45" spans="1:10" x14ac:dyDescent="0.15">
      <c r="D45" s="131"/>
      <c r="E45" s="143" t="s">
        <v>179</v>
      </c>
      <c r="F45" s="208">
        <v>2.3199999999999998</v>
      </c>
      <c r="G45" s="209"/>
      <c r="H45" s="210" t="s">
        <v>193</v>
      </c>
      <c r="I45" s="211"/>
      <c r="J45" s="212"/>
    </row>
  </sheetData>
  <mergeCells count="28">
    <mergeCell ref="H21:J22"/>
    <mergeCell ref="F22:G22"/>
    <mergeCell ref="A2:A3"/>
    <mergeCell ref="B2:B3"/>
    <mergeCell ref="C2:C3"/>
    <mergeCell ref="D2:E2"/>
    <mergeCell ref="F2:G2"/>
    <mergeCell ref="H2:J3"/>
    <mergeCell ref="F3:G3"/>
    <mergeCell ref="A21:A22"/>
    <mergeCell ref="B21:B22"/>
    <mergeCell ref="C21:C22"/>
    <mergeCell ref="D21:E21"/>
    <mergeCell ref="F21:G21"/>
    <mergeCell ref="F32:G32"/>
    <mergeCell ref="D37:J37"/>
    <mergeCell ref="F40:G40"/>
    <mergeCell ref="H40:J40"/>
    <mergeCell ref="F41:G41"/>
    <mergeCell ref="H41:J41"/>
    <mergeCell ref="F45:G45"/>
    <mergeCell ref="H45:J45"/>
    <mergeCell ref="F42:G42"/>
    <mergeCell ref="H42:J42"/>
    <mergeCell ref="F43:G43"/>
    <mergeCell ref="H43:J43"/>
    <mergeCell ref="F44:G44"/>
    <mergeCell ref="H44:J44"/>
  </mergeCells>
  <phoneticPr fontId="1"/>
  <pageMargins left="0.51181102362204722" right="0.11811023622047245" top="0.74803149606299213" bottom="0.55118110236220474"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EDFE"/>
  </sheetPr>
  <dimension ref="A1:M45"/>
  <sheetViews>
    <sheetView zoomScale="90" zoomScaleNormal="90" workbookViewId="0">
      <selection activeCell="B1" sqref="B1"/>
    </sheetView>
  </sheetViews>
  <sheetFormatPr defaultRowHeight="17.25" customHeight="1" x14ac:dyDescent="0.15"/>
  <cols>
    <col min="1" max="1" width="13.125" style="3" customWidth="1"/>
    <col min="2" max="2" width="10.625" style="3" customWidth="1"/>
    <col min="3" max="13" width="10.125" style="3" customWidth="1"/>
    <col min="14" max="16384" width="9" style="3"/>
  </cols>
  <sheetData>
    <row r="1" spans="1:13" ht="18.95" customHeight="1" x14ac:dyDescent="0.15">
      <c r="A1" s="88" t="s">
        <v>49</v>
      </c>
      <c r="B1" s="87">
        <f>'入力表【今年度】(P4)'!C5</f>
        <v>92</v>
      </c>
      <c r="C1" s="83">
        <f>'入力表【今年度】(P4)'!D5</f>
        <v>122</v>
      </c>
      <c r="D1" s="35">
        <f>'入力表【今年度】(P4)'!E5</f>
        <v>153</v>
      </c>
      <c r="E1" s="35">
        <f>'入力表【今年度】(P4)'!F5</f>
        <v>183</v>
      </c>
      <c r="F1" s="35">
        <f>'入力表【今年度】(P4)'!G5</f>
        <v>214</v>
      </c>
      <c r="G1" s="35">
        <f>'入力表【今年度】(P4)'!H5</f>
        <v>245</v>
      </c>
      <c r="H1" s="35">
        <f>'入力表【今年度】(P4)'!I5</f>
        <v>275</v>
      </c>
      <c r="I1" s="35">
        <f>'入力表【今年度】(P4)'!J5</f>
        <v>306</v>
      </c>
      <c r="J1" s="35">
        <f>'入力表【今年度】(P4)'!K5</f>
        <v>336</v>
      </c>
      <c r="K1" s="35">
        <f>'入力表【今年度】(P4)'!L5</f>
        <v>367</v>
      </c>
      <c r="L1" s="35">
        <f>'入力表【今年度】(P4)'!M5</f>
        <v>398</v>
      </c>
      <c r="M1" s="35">
        <f>'入力表【今年度】(P4)'!N5</f>
        <v>426</v>
      </c>
    </row>
    <row r="2" spans="1:13" ht="18.95" customHeight="1" x14ac:dyDescent="0.15">
      <c r="A2" s="80" t="s">
        <v>14</v>
      </c>
      <c r="B2" s="81">
        <f>'入力表【今年度】(P4)'!C6</f>
        <v>0</v>
      </c>
      <c r="C2" s="81">
        <f>'入力表【今年度】(P4)'!D6</f>
        <v>0</v>
      </c>
      <c r="D2" s="81">
        <f>'入力表【今年度】(P4)'!E6</f>
        <v>0</v>
      </c>
      <c r="E2" s="81">
        <f>'入力表【今年度】(P4)'!F6</f>
        <v>0</v>
      </c>
      <c r="F2" s="81">
        <f>'入力表【今年度】(P4)'!G6</f>
        <v>0</v>
      </c>
      <c r="G2" s="81">
        <f>'入力表【今年度】(P4)'!H6</f>
        <v>0</v>
      </c>
      <c r="H2" s="81">
        <f>'入力表【今年度】(P4)'!I6</f>
        <v>0</v>
      </c>
      <c r="I2" s="81">
        <f>'入力表【今年度】(P4)'!J6</f>
        <v>0</v>
      </c>
      <c r="J2" s="81">
        <f>'入力表【今年度】(P4)'!K6</f>
        <v>0</v>
      </c>
      <c r="K2" s="81">
        <f>'入力表【今年度】(P4)'!L6</f>
        <v>0</v>
      </c>
      <c r="L2" s="81">
        <f>'入力表【今年度】(P4)'!M6</f>
        <v>0</v>
      </c>
      <c r="M2" s="81">
        <f>'入力表【今年度】(P4)'!N6</f>
        <v>0</v>
      </c>
    </row>
    <row r="3" spans="1:13" ht="18.95" customHeight="1" x14ac:dyDescent="0.15">
      <c r="A3" s="5" t="s">
        <v>15</v>
      </c>
      <c r="B3" s="6">
        <f>'入力表【今年度】(P4)'!C7</f>
        <v>0</v>
      </c>
      <c r="C3" s="6">
        <f>'入力表【今年度】(P4)'!D7</f>
        <v>0</v>
      </c>
      <c r="D3" s="6">
        <f>'入力表【今年度】(P4)'!E7</f>
        <v>0</v>
      </c>
      <c r="E3" s="6">
        <f>'入力表【今年度】(P4)'!F7</f>
        <v>0</v>
      </c>
      <c r="F3" s="6">
        <f>'入力表【今年度】(P4)'!G7</f>
        <v>0</v>
      </c>
      <c r="G3" s="6">
        <f>'入力表【今年度】(P4)'!H7</f>
        <v>0</v>
      </c>
      <c r="H3" s="6">
        <f>'入力表【今年度】(P4)'!I7</f>
        <v>0</v>
      </c>
      <c r="I3" s="6">
        <f>'入力表【今年度】(P4)'!J7</f>
        <v>0</v>
      </c>
      <c r="J3" s="6">
        <f>'入力表【今年度】(P4)'!K7</f>
        <v>0</v>
      </c>
      <c r="K3" s="7">
        <f>'入力表【今年度】(P4)'!L7</f>
        <v>0</v>
      </c>
      <c r="L3" s="6">
        <f>'入力表【今年度】(P4)'!M7</f>
        <v>0</v>
      </c>
      <c r="M3" s="6">
        <f>'入力表【今年度】(P4)'!N7</f>
        <v>0</v>
      </c>
    </row>
    <row r="4" spans="1:13" ht="18.95" customHeight="1" x14ac:dyDescent="0.15">
      <c r="A4" s="8" t="s">
        <v>16</v>
      </c>
      <c r="B4" s="9">
        <f>'入力表【今年度】(P4)'!C8</f>
        <v>0</v>
      </c>
      <c r="C4" s="9">
        <f>'入力表【今年度】(P4)'!D8</f>
        <v>0</v>
      </c>
      <c r="D4" s="9">
        <f>'入力表【今年度】(P4)'!E8</f>
        <v>0</v>
      </c>
      <c r="E4" s="9">
        <f>'入力表【今年度】(P4)'!F8</f>
        <v>0</v>
      </c>
      <c r="F4" s="9">
        <f>'入力表【今年度】(P4)'!G8</f>
        <v>0</v>
      </c>
      <c r="G4" s="9">
        <f>'入力表【今年度】(P4)'!H8</f>
        <v>0</v>
      </c>
      <c r="H4" s="9">
        <f>'入力表【今年度】(P4)'!I8</f>
        <v>0</v>
      </c>
      <c r="I4" s="9">
        <f>'入力表【今年度】(P4)'!J8</f>
        <v>0</v>
      </c>
      <c r="J4" s="9">
        <f>'入力表【今年度】(P4)'!K8</f>
        <v>0</v>
      </c>
      <c r="K4" s="10">
        <f>'入力表【今年度】(P4)'!L8</f>
        <v>0</v>
      </c>
      <c r="L4" s="9">
        <f>'入力表【今年度】(P4)'!M8</f>
        <v>0</v>
      </c>
      <c r="M4" s="9">
        <f>'入力表【今年度】(P4)'!N8</f>
        <v>0</v>
      </c>
    </row>
    <row r="5" spans="1:13" ht="18.95" customHeight="1" x14ac:dyDescent="0.15">
      <c r="A5" s="5" t="s">
        <v>17</v>
      </c>
      <c r="B5" s="11">
        <f>'入力表【今年度】(P4)'!C9</f>
        <v>0</v>
      </c>
      <c r="C5" s="11">
        <f>'入力表【今年度】(P4)'!D9</f>
        <v>0</v>
      </c>
      <c r="D5" s="11">
        <f>'入力表【今年度】(P4)'!E9</f>
        <v>0</v>
      </c>
      <c r="E5" s="11">
        <f>'入力表【今年度】(P4)'!F9</f>
        <v>0</v>
      </c>
      <c r="F5" s="11">
        <f>'入力表【今年度】(P4)'!G9</f>
        <v>0</v>
      </c>
      <c r="G5" s="11">
        <f>'入力表【今年度】(P4)'!H9</f>
        <v>0</v>
      </c>
      <c r="H5" s="11">
        <f>'入力表【今年度】(P4)'!I9</f>
        <v>0</v>
      </c>
      <c r="I5" s="11">
        <f>'入力表【今年度】(P4)'!J9</f>
        <v>0</v>
      </c>
      <c r="J5" s="11">
        <f>'入力表【今年度】(P4)'!K9</f>
        <v>0</v>
      </c>
      <c r="K5" s="12">
        <f>'入力表【今年度】(P4)'!L9</f>
        <v>0</v>
      </c>
      <c r="L5" s="11">
        <f>'入力表【今年度】(P4)'!M9</f>
        <v>0</v>
      </c>
      <c r="M5" s="11">
        <f>'入力表【今年度】(P4)'!N9</f>
        <v>0</v>
      </c>
    </row>
    <row r="6" spans="1:13" ht="18.95" customHeight="1" x14ac:dyDescent="0.15">
      <c r="A6" s="5" t="s">
        <v>18</v>
      </c>
      <c r="B6" s="6">
        <f>'入力表【今年度】(P4)'!C10</f>
        <v>0</v>
      </c>
      <c r="C6" s="6">
        <f>'入力表【今年度】(P4)'!D10</f>
        <v>0</v>
      </c>
      <c r="D6" s="6">
        <f>'入力表【今年度】(P4)'!E10</f>
        <v>0</v>
      </c>
      <c r="E6" s="6">
        <f>'入力表【今年度】(P4)'!F10</f>
        <v>0</v>
      </c>
      <c r="F6" s="6">
        <f>'入力表【今年度】(P4)'!G10</f>
        <v>0</v>
      </c>
      <c r="G6" s="6">
        <f>'入力表【今年度】(P4)'!H10</f>
        <v>0</v>
      </c>
      <c r="H6" s="6">
        <f>'入力表【今年度】(P4)'!I10</f>
        <v>0</v>
      </c>
      <c r="I6" s="6">
        <f>'入力表【今年度】(P4)'!J10</f>
        <v>0</v>
      </c>
      <c r="J6" s="6">
        <f>'入力表【今年度】(P4)'!K10</f>
        <v>0</v>
      </c>
      <c r="K6" s="7">
        <f>'入力表【今年度】(P4)'!L10</f>
        <v>0</v>
      </c>
      <c r="L6" s="6">
        <f>'入力表【今年度】(P4)'!M10</f>
        <v>0</v>
      </c>
      <c r="M6" s="6">
        <f>'入力表【今年度】(P4)'!N10</f>
        <v>0</v>
      </c>
    </row>
    <row r="7" spans="1:13" ht="18.95" customHeight="1" x14ac:dyDescent="0.15">
      <c r="A7" s="13" t="s">
        <v>19</v>
      </c>
      <c r="B7" s="14">
        <f>'入力表【今年度】(P4)'!C11</f>
        <v>0</v>
      </c>
      <c r="C7" s="14">
        <f>'入力表【今年度】(P4)'!D11</f>
        <v>0</v>
      </c>
      <c r="D7" s="14">
        <f>'入力表【今年度】(P4)'!E11</f>
        <v>0</v>
      </c>
      <c r="E7" s="14">
        <f>'入力表【今年度】(P4)'!F11</f>
        <v>0</v>
      </c>
      <c r="F7" s="14">
        <f>'入力表【今年度】(P4)'!G11</f>
        <v>0</v>
      </c>
      <c r="G7" s="14">
        <f>'入力表【今年度】(P4)'!H11</f>
        <v>0</v>
      </c>
      <c r="H7" s="14">
        <f>'入力表【今年度】(P4)'!I11</f>
        <v>0</v>
      </c>
      <c r="I7" s="14">
        <f>'入力表【今年度】(P4)'!J11</f>
        <v>0</v>
      </c>
      <c r="J7" s="14">
        <f>'入力表【今年度】(P4)'!K11</f>
        <v>0</v>
      </c>
      <c r="K7" s="15">
        <f>'入力表【今年度】(P4)'!L11</f>
        <v>0</v>
      </c>
      <c r="L7" s="14">
        <f>'入力表【今年度】(P4)'!M11</f>
        <v>0</v>
      </c>
      <c r="M7" s="14">
        <f>'入力表【今年度】(P4)'!N11</f>
        <v>0</v>
      </c>
    </row>
    <row r="8" spans="1:13" ht="18.95" customHeight="1" x14ac:dyDescent="0.15">
      <c r="A8" s="4" t="s">
        <v>20</v>
      </c>
      <c r="B8" s="11">
        <f>'入力表【今年度】(P4)'!C12</f>
        <v>0</v>
      </c>
      <c r="C8" s="11">
        <f>'入力表【今年度】(P4)'!D12</f>
        <v>0</v>
      </c>
      <c r="D8" s="11">
        <f>'入力表【今年度】(P4)'!E12</f>
        <v>0</v>
      </c>
      <c r="E8" s="11">
        <f>'入力表【今年度】(P4)'!F12</f>
        <v>0</v>
      </c>
      <c r="F8" s="11">
        <f>'入力表【今年度】(P4)'!G12</f>
        <v>0</v>
      </c>
      <c r="G8" s="11">
        <f>'入力表【今年度】(P4)'!H12</f>
        <v>0</v>
      </c>
      <c r="H8" s="11">
        <f>'入力表【今年度】(P4)'!I12</f>
        <v>0</v>
      </c>
      <c r="I8" s="11">
        <f>'入力表【今年度】(P4)'!J12</f>
        <v>0</v>
      </c>
      <c r="J8" s="11">
        <f>'入力表【今年度】(P4)'!K12</f>
        <v>0</v>
      </c>
      <c r="K8" s="12">
        <f>'入力表【今年度】(P4)'!L12</f>
        <v>0</v>
      </c>
      <c r="L8" s="11">
        <f>'入力表【今年度】(P4)'!M12</f>
        <v>0</v>
      </c>
      <c r="M8" s="11">
        <f>'入力表【今年度】(P4)'!N12</f>
        <v>0</v>
      </c>
    </row>
    <row r="9" spans="1:13" ht="18.95" customHeight="1" x14ac:dyDescent="0.15">
      <c r="A9" s="5" t="s">
        <v>21</v>
      </c>
      <c r="B9" s="6">
        <f>'入力表【今年度】(P4)'!C13</f>
        <v>0</v>
      </c>
      <c r="C9" s="6">
        <f>'入力表【今年度】(P4)'!D13</f>
        <v>0</v>
      </c>
      <c r="D9" s="6">
        <f>'入力表【今年度】(P4)'!E13</f>
        <v>0</v>
      </c>
      <c r="E9" s="6">
        <f>'入力表【今年度】(P4)'!F13</f>
        <v>0</v>
      </c>
      <c r="F9" s="6">
        <f>'入力表【今年度】(P4)'!G13</f>
        <v>0</v>
      </c>
      <c r="G9" s="6">
        <f>'入力表【今年度】(P4)'!H13</f>
        <v>0</v>
      </c>
      <c r="H9" s="6">
        <f>'入力表【今年度】(P4)'!I13</f>
        <v>0</v>
      </c>
      <c r="I9" s="6">
        <f>'入力表【今年度】(P4)'!J13</f>
        <v>0</v>
      </c>
      <c r="J9" s="6">
        <f>'入力表【今年度】(P4)'!K13</f>
        <v>0</v>
      </c>
      <c r="K9" s="7">
        <f>'入力表【今年度】(P4)'!L13</f>
        <v>0</v>
      </c>
      <c r="L9" s="6">
        <f>'入力表【今年度】(P4)'!M13</f>
        <v>0</v>
      </c>
      <c r="M9" s="6">
        <f>'入力表【今年度】(P4)'!N13</f>
        <v>0</v>
      </c>
    </row>
    <row r="10" spans="1:13" ht="18.95" customHeight="1" x14ac:dyDescent="0.15">
      <c r="A10" s="13" t="s">
        <v>22</v>
      </c>
      <c r="B10" s="14">
        <f>'入力表【今年度】(P4)'!C14</f>
        <v>0</v>
      </c>
      <c r="C10" s="14">
        <f>'入力表【今年度】(P4)'!D14</f>
        <v>0</v>
      </c>
      <c r="D10" s="14">
        <f>'入力表【今年度】(P4)'!E14</f>
        <v>0</v>
      </c>
      <c r="E10" s="14">
        <f>'入力表【今年度】(P4)'!F14</f>
        <v>0</v>
      </c>
      <c r="F10" s="14">
        <f>'入力表【今年度】(P4)'!G14</f>
        <v>0</v>
      </c>
      <c r="G10" s="14">
        <f>'入力表【今年度】(P4)'!H14</f>
        <v>0</v>
      </c>
      <c r="H10" s="14">
        <f>'入力表【今年度】(P4)'!I14</f>
        <v>0</v>
      </c>
      <c r="I10" s="14">
        <f>'入力表【今年度】(P4)'!J14</f>
        <v>0</v>
      </c>
      <c r="J10" s="14">
        <f>'入力表【今年度】(P4)'!K14</f>
        <v>0</v>
      </c>
      <c r="K10" s="15">
        <f>'入力表【今年度】(P4)'!L14</f>
        <v>0</v>
      </c>
      <c r="L10" s="14">
        <f>'入力表【今年度】(P4)'!M14</f>
        <v>0</v>
      </c>
      <c r="M10" s="14">
        <f>'入力表【今年度】(P4)'!N14</f>
        <v>0</v>
      </c>
    </row>
    <row r="11" spans="1:13" ht="18.95" customHeight="1" x14ac:dyDescent="0.15">
      <c r="A11" s="4" t="s">
        <v>23</v>
      </c>
      <c r="B11" s="11">
        <f>'入力表【今年度】(P4)'!C15</f>
        <v>0</v>
      </c>
      <c r="C11" s="11">
        <f>'入力表【今年度】(P4)'!D15</f>
        <v>0</v>
      </c>
      <c r="D11" s="11">
        <f>'入力表【今年度】(P4)'!E15</f>
        <v>0</v>
      </c>
      <c r="E11" s="11">
        <f>'入力表【今年度】(P4)'!F15</f>
        <v>0</v>
      </c>
      <c r="F11" s="11">
        <f>'入力表【今年度】(P4)'!G15</f>
        <v>0</v>
      </c>
      <c r="G11" s="11">
        <f>'入力表【今年度】(P4)'!H15</f>
        <v>0</v>
      </c>
      <c r="H11" s="11">
        <f>'入力表【今年度】(P4)'!I15</f>
        <v>0</v>
      </c>
      <c r="I11" s="11">
        <f>'入力表【今年度】(P4)'!J15</f>
        <v>0</v>
      </c>
      <c r="J11" s="11">
        <f>'入力表【今年度】(P4)'!K15</f>
        <v>0</v>
      </c>
      <c r="K11" s="12">
        <f>'入力表【今年度】(P4)'!L15</f>
        <v>0</v>
      </c>
      <c r="L11" s="11">
        <f>'入力表【今年度】(P4)'!M15</f>
        <v>0</v>
      </c>
      <c r="M11" s="11">
        <f>'入力表【今年度】(P4)'!N15</f>
        <v>0</v>
      </c>
    </row>
    <row r="12" spans="1:13" ht="18.95" customHeight="1" x14ac:dyDescent="0.15">
      <c r="A12" s="5" t="s">
        <v>24</v>
      </c>
      <c r="B12" s="6">
        <f>'入力表【今年度】(P4)'!C16</f>
        <v>0</v>
      </c>
      <c r="C12" s="6">
        <f>'入力表【今年度】(P4)'!D16</f>
        <v>0</v>
      </c>
      <c r="D12" s="6">
        <f>'入力表【今年度】(P4)'!E16</f>
        <v>0</v>
      </c>
      <c r="E12" s="6">
        <f>'入力表【今年度】(P4)'!F16</f>
        <v>0</v>
      </c>
      <c r="F12" s="6">
        <f>'入力表【今年度】(P4)'!G16</f>
        <v>0</v>
      </c>
      <c r="G12" s="6">
        <f>'入力表【今年度】(P4)'!H16</f>
        <v>0</v>
      </c>
      <c r="H12" s="6">
        <f>'入力表【今年度】(P4)'!I16</f>
        <v>0</v>
      </c>
      <c r="I12" s="6">
        <f>'入力表【今年度】(P4)'!J16</f>
        <v>0</v>
      </c>
      <c r="J12" s="6">
        <f>'入力表【今年度】(P4)'!K16</f>
        <v>0</v>
      </c>
      <c r="K12" s="7">
        <f>'入力表【今年度】(P4)'!L16</f>
        <v>0</v>
      </c>
      <c r="L12" s="6">
        <f>'入力表【今年度】(P4)'!M16</f>
        <v>0</v>
      </c>
      <c r="M12" s="6">
        <f>'入力表【今年度】(P4)'!N16</f>
        <v>0</v>
      </c>
    </row>
    <row r="13" spans="1:13" ht="18.95" customHeight="1" x14ac:dyDescent="0.15">
      <c r="A13" s="13" t="s">
        <v>25</v>
      </c>
      <c r="B13" s="14">
        <f>'入力表【今年度】(P4)'!C17</f>
        <v>0</v>
      </c>
      <c r="C13" s="14">
        <f>'入力表【今年度】(P4)'!D17</f>
        <v>0</v>
      </c>
      <c r="D13" s="14">
        <f>'入力表【今年度】(P4)'!E17</f>
        <v>0</v>
      </c>
      <c r="E13" s="14">
        <f>'入力表【今年度】(P4)'!F17</f>
        <v>0</v>
      </c>
      <c r="F13" s="14">
        <f>'入力表【今年度】(P4)'!G17</f>
        <v>0</v>
      </c>
      <c r="G13" s="14">
        <f>'入力表【今年度】(P4)'!H17</f>
        <v>0</v>
      </c>
      <c r="H13" s="14">
        <f>'入力表【今年度】(P4)'!I17</f>
        <v>0</v>
      </c>
      <c r="I13" s="14">
        <f>'入力表【今年度】(P4)'!J17</f>
        <v>0</v>
      </c>
      <c r="J13" s="14">
        <f>'入力表【今年度】(P4)'!K17</f>
        <v>0</v>
      </c>
      <c r="K13" s="15">
        <f>'入力表【今年度】(P4)'!L17</f>
        <v>0</v>
      </c>
      <c r="L13" s="14">
        <f>'入力表【今年度】(P4)'!M17</f>
        <v>0</v>
      </c>
      <c r="M13" s="14">
        <f>'入力表【今年度】(P4)'!N17</f>
        <v>0</v>
      </c>
    </row>
    <row r="14" spans="1:13" ht="18.95" customHeight="1" x14ac:dyDescent="0.15">
      <c r="A14" s="4" t="s">
        <v>26</v>
      </c>
      <c r="B14" s="16">
        <f>'入力表【今年度】(P4)'!C18</f>
        <v>0</v>
      </c>
      <c r="C14" s="16">
        <f>'入力表【今年度】(P4)'!D18</f>
        <v>0</v>
      </c>
      <c r="D14" s="16">
        <f>'入力表【今年度】(P4)'!E18</f>
        <v>0</v>
      </c>
      <c r="E14" s="16">
        <f>'入力表【今年度】(P4)'!F18</f>
        <v>0</v>
      </c>
      <c r="F14" s="16">
        <f>'入力表【今年度】(P4)'!G18</f>
        <v>0</v>
      </c>
      <c r="G14" s="16">
        <f>'入力表【今年度】(P4)'!H18</f>
        <v>0</v>
      </c>
      <c r="H14" s="16">
        <f>'入力表【今年度】(P4)'!I18</f>
        <v>0</v>
      </c>
      <c r="I14" s="16">
        <f>'入力表【今年度】(P4)'!J18</f>
        <v>0</v>
      </c>
      <c r="J14" s="17">
        <f>'入力表【今年度】(P4)'!K18</f>
        <v>0</v>
      </c>
      <c r="K14" s="18">
        <f>'入力表【今年度】(P4)'!L18</f>
        <v>0</v>
      </c>
      <c r="L14" s="16">
        <f>'入力表【今年度】(P4)'!M18</f>
        <v>0</v>
      </c>
      <c r="M14" s="16">
        <f>'入力表【今年度】(P4)'!N18</f>
        <v>0</v>
      </c>
    </row>
    <row r="15" spans="1:13" ht="18.95" customHeight="1" x14ac:dyDescent="0.15">
      <c r="A15" s="5" t="s">
        <v>27</v>
      </c>
      <c r="B15" s="6">
        <f>'入力表【今年度】(P4)'!C19</f>
        <v>0</v>
      </c>
      <c r="C15" s="6">
        <f>'入力表【今年度】(P4)'!D19</f>
        <v>0</v>
      </c>
      <c r="D15" s="6">
        <f>'入力表【今年度】(P4)'!E19</f>
        <v>0</v>
      </c>
      <c r="E15" s="6">
        <f>'入力表【今年度】(P4)'!F19</f>
        <v>0</v>
      </c>
      <c r="F15" s="6">
        <f>'入力表【今年度】(P4)'!G19</f>
        <v>0</v>
      </c>
      <c r="G15" s="6">
        <f>'入力表【今年度】(P4)'!H19</f>
        <v>0</v>
      </c>
      <c r="H15" s="6">
        <f>'入力表【今年度】(P4)'!I19</f>
        <v>0</v>
      </c>
      <c r="I15" s="6">
        <f>'入力表【今年度】(P4)'!J19</f>
        <v>0</v>
      </c>
      <c r="J15" s="19">
        <f>'入力表【今年度】(P4)'!K19</f>
        <v>0</v>
      </c>
      <c r="K15" s="6">
        <f>'入力表【今年度】(P4)'!L19</f>
        <v>0</v>
      </c>
      <c r="L15" s="6">
        <f>'入力表【今年度】(P4)'!M19</f>
        <v>0</v>
      </c>
      <c r="M15" s="6">
        <f>'入力表【今年度】(P4)'!N19</f>
        <v>0</v>
      </c>
    </row>
    <row r="16" spans="1:13" ht="18.95" customHeight="1" x14ac:dyDescent="0.15">
      <c r="A16" s="13" t="s">
        <v>28</v>
      </c>
      <c r="B16" s="14">
        <f>'入力表【今年度】(P4)'!C20</f>
        <v>0</v>
      </c>
      <c r="C16" s="14">
        <f>'入力表【今年度】(P4)'!D20</f>
        <v>0</v>
      </c>
      <c r="D16" s="14">
        <f>'入力表【今年度】(P4)'!E20</f>
        <v>0</v>
      </c>
      <c r="E16" s="14">
        <f>'入力表【今年度】(P4)'!F20</f>
        <v>0</v>
      </c>
      <c r="F16" s="14">
        <f>'入力表【今年度】(P4)'!G20</f>
        <v>0</v>
      </c>
      <c r="G16" s="14">
        <f>'入力表【今年度】(P4)'!H20</f>
        <v>0</v>
      </c>
      <c r="H16" s="14">
        <f>'入力表【今年度】(P4)'!I20</f>
        <v>0</v>
      </c>
      <c r="I16" s="14">
        <f>'入力表【今年度】(P4)'!J20</f>
        <v>0</v>
      </c>
      <c r="J16" s="20">
        <f>'入力表【今年度】(P4)'!K20</f>
        <v>0</v>
      </c>
      <c r="K16" s="14">
        <f>'入力表【今年度】(P4)'!L20</f>
        <v>0</v>
      </c>
      <c r="L16" s="14">
        <f>'入力表【今年度】(P4)'!M20</f>
        <v>0</v>
      </c>
      <c r="M16" s="14">
        <f>'入力表【今年度】(P4)'!N20</f>
        <v>0</v>
      </c>
    </row>
    <row r="17" spans="1:13" ht="18.95" customHeight="1" x14ac:dyDescent="0.15">
      <c r="A17" s="4" t="s">
        <v>29</v>
      </c>
      <c r="B17" s="16">
        <f>'入力表【今年度】(P4)'!C21</f>
        <v>0</v>
      </c>
      <c r="C17" s="16">
        <f>'入力表【今年度】(P4)'!D21</f>
        <v>0</v>
      </c>
      <c r="D17" s="16">
        <f>'入力表【今年度】(P4)'!E21</f>
        <v>0</v>
      </c>
      <c r="E17" s="16">
        <f>'入力表【今年度】(P4)'!F21</f>
        <v>0</v>
      </c>
      <c r="F17" s="16">
        <f>'入力表【今年度】(P4)'!G21</f>
        <v>0</v>
      </c>
      <c r="G17" s="16">
        <f>'入力表【今年度】(P4)'!H21</f>
        <v>0</v>
      </c>
      <c r="H17" s="16">
        <f>'入力表【今年度】(P4)'!I21</f>
        <v>0</v>
      </c>
      <c r="I17" s="16">
        <f>'入力表【今年度】(P4)'!J21</f>
        <v>0</v>
      </c>
      <c r="J17" s="17">
        <f>'入力表【今年度】(P4)'!K21</f>
        <v>0</v>
      </c>
      <c r="K17" s="16">
        <f>'入力表【今年度】(P4)'!L21</f>
        <v>0</v>
      </c>
      <c r="L17" s="16">
        <f>'入力表【今年度】(P4)'!M21</f>
        <v>0</v>
      </c>
      <c r="M17" s="16">
        <f>'入力表【今年度】(P4)'!N21</f>
        <v>0</v>
      </c>
    </row>
    <row r="18" spans="1:13" ht="18.95" customHeight="1" x14ac:dyDescent="0.15">
      <c r="A18" s="5" t="s">
        <v>30</v>
      </c>
      <c r="B18" s="6">
        <f>'入力表【今年度】(P4)'!C22</f>
        <v>0</v>
      </c>
      <c r="C18" s="6">
        <f>'入力表【今年度】(P4)'!D22</f>
        <v>0</v>
      </c>
      <c r="D18" s="6">
        <f>'入力表【今年度】(P4)'!E22</f>
        <v>0</v>
      </c>
      <c r="E18" s="6">
        <f>'入力表【今年度】(P4)'!F22</f>
        <v>0</v>
      </c>
      <c r="F18" s="6">
        <f>'入力表【今年度】(P4)'!G22</f>
        <v>0</v>
      </c>
      <c r="G18" s="6">
        <f>'入力表【今年度】(P4)'!H22</f>
        <v>0</v>
      </c>
      <c r="H18" s="6">
        <f>'入力表【今年度】(P4)'!I22</f>
        <v>0</v>
      </c>
      <c r="I18" s="6">
        <f>'入力表【今年度】(P4)'!J22</f>
        <v>0</v>
      </c>
      <c r="J18" s="19">
        <f>'入力表【今年度】(P4)'!K22</f>
        <v>0</v>
      </c>
      <c r="K18" s="6">
        <f>'入力表【今年度】(P4)'!L22</f>
        <v>0</v>
      </c>
      <c r="L18" s="6">
        <f>'入力表【今年度】(P4)'!M22</f>
        <v>0</v>
      </c>
      <c r="M18" s="6">
        <f>'入力表【今年度】(P4)'!N22</f>
        <v>0</v>
      </c>
    </row>
    <row r="19" spans="1:13" ht="18.95" customHeight="1" x14ac:dyDescent="0.15">
      <c r="A19" s="13" t="s">
        <v>31</v>
      </c>
      <c r="B19" s="14">
        <f>'入力表【今年度】(P4)'!C23</f>
        <v>0</v>
      </c>
      <c r="C19" s="14">
        <f>'入力表【今年度】(P4)'!D23</f>
        <v>0</v>
      </c>
      <c r="D19" s="14">
        <f>'入力表【今年度】(P4)'!E23</f>
        <v>0</v>
      </c>
      <c r="E19" s="14">
        <f>'入力表【今年度】(P4)'!F23</f>
        <v>0</v>
      </c>
      <c r="F19" s="14">
        <f>'入力表【今年度】(P4)'!G23</f>
        <v>0</v>
      </c>
      <c r="G19" s="14">
        <f>'入力表【今年度】(P4)'!H23</f>
        <v>0</v>
      </c>
      <c r="H19" s="14">
        <f>'入力表【今年度】(P4)'!I23</f>
        <v>0</v>
      </c>
      <c r="I19" s="14">
        <f>'入力表【今年度】(P4)'!J23</f>
        <v>0</v>
      </c>
      <c r="J19" s="20">
        <f>'入力表【今年度】(P4)'!K23</f>
        <v>0</v>
      </c>
      <c r="K19" s="14">
        <f>'入力表【今年度】(P4)'!L23</f>
        <v>0</v>
      </c>
      <c r="L19" s="14">
        <f>'入力表【今年度】(P4)'!M23</f>
        <v>0</v>
      </c>
      <c r="M19" s="14">
        <f>'入力表【今年度】(P4)'!N23</f>
        <v>0</v>
      </c>
    </row>
    <row r="20" spans="1:13" ht="18.95" customHeight="1" x14ac:dyDescent="0.15">
      <c r="A20" s="4" t="s">
        <v>32</v>
      </c>
      <c r="B20" s="16">
        <f>'入力表【今年度】(P4)'!C24</f>
        <v>0</v>
      </c>
      <c r="C20" s="16">
        <f>'入力表【今年度】(P4)'!D24</f>
        <v>0</v>
      </c>
      <c r="D20" s="16">
        <f>'入力表【今年度】(P4)'!E24</f>
        <v>0</v>
      </c>
      <c r="E20" s="16">
        <f>'入力表【今年度】(P4)'!F24</f>
        <v>0</v>
      </c>
      <c r="F20" s="16">
        <f>'入力表【今年度】(P4)'!G24</f>
        <v>0</v>
      </c>
      <c r="G20" s="16">
        <f>'入力表【今年度】(P4)'!H24</f>
        <v>0</v>
      </c>
      <c r="H20" s="16">
        <f>'入力表【今年度】(P4)'!I24</f>
        <v>0</v>
      </c>
      <c r="I20" s="16">
        <f>'入力表【今年度】(P4)'!J24</f>
        <v>0</v>
      </c>
      <c r="J20" s="17">
        <f>'入力表【今年度】(P4)'!K24</f>
        <v>0</v>
      </c>
      <c r="K20" s="16">
        <f>'入力表【今年度】(P4)'!L24</f>
        <v>0</v>
      </c>
      <c r="L20" s="16">
        <f>'入力表【今年度】(P4)'!M24</f>
        <v>0</v>
      </c>
      <c r="M20" s="16">
        <f>'入力表【今年度】(P4)'!N24</f>
        <v>0</v>
      </c>
    </row>
    <row r="21" spans="1:13" ht="18.95" customHeight="1" x14ac:dyDescent="0.15">
      <c r="A21" s="5" t="s">
        <v>33</v>
      </c>
      <c r="B21" s="6">
        <f>'入力表【今年度】(P4)'!C25</f>
        <v>0</v>
      </c>
      <c r="C21" s="6">
        <f>'入力表【今年度】(P4)'!D25</f>
        <v>0</v>
      </c>
      <c r="D21" s="6">
        <f>'入力表【今年度】(P4)'!E25</f>
        <v>0</v>
      </c>
      <c r="E21" s="6">
        <f>'入力表【今年度】(P4)'!F25</f>
        <v>0</v>
      </c>
      <c r="F21" s="6">
        <f>'入力表【今年度】(P4)'!G25</f>
        <v>0</v>
      </c>
      <c r="G21" s="6">
        <f>'入力表【今年度】(P4)'!H25</f>
        <v>0</v>
      </c>
      <c r="H21" s="6">
        <f>'入力表【今年度】(P4)'!I25</f>
        <v>0</v>
      </c>
      <c r="I21" s="6">
        <f>'入力表【今年度】(P4)'!J25</f>
        <v>0</v>
      </c>
      <c r="J21" s="19">
        <f>'入力表【今年度】(P4)'!K25</f>
        <v>0</v>
      </c>
      <c r="K21" s="6">
        <f>'入力表【今年度】(P4)'!L25</f>
        <v>0</v>
      </c>
      <c r="L21" s="6">
        <f>'入力表【今年度】(P4)'!M25</f>
        <v>0</v>
      </c>
      <c r="M21" s="6">
        <f>'入力表【今年度】(P4)'!N25</f>
        <v>0</v>
      </c>
    </row>
    <row r="22" spans="1:13" ht="18.95" customHeight="1" x14ac:dyDescent="0.15">
      <c r="A22" s="13" t="s">
        <v>34</v>
      </c>
      <c r="B22" s="14">
        <f>'入力表【今年度】(P4)'!C26</f>
        <v>0</v>
      </c>
      <c r="C22" s="14">
        <f>'入力表【今年度】(P4)'!D26</f>
        <v>0</v>
      </c>
      <c r="D22" s="14">
        <f>'入力表【今年度】(P4)'!E26</f>
        <v>0</v>
      </c>
      <c r="E22" s="14">
        <f>'入力表【今年度】(P4)'!F26</f>
        <v>0</v>
      </c>
      <c r="F22" s="14">
        <f>'入力表【今年度】(P4)'!G26</f>
        <v>0</v>
      </c>
      <c r="G22" s="14">
        <f>'入力表【今年度】(P4)'!H26</f>
        <v>0</v>
      </c>
      <c r="H22" s="14">
        <f>'入力表【今年度】(P4)'!I26</f>
        <v>0</v>
      </c>
      <c r="I22" s="14">
        <f>'入力表【今年度】(P4)'!J26</f>
        <v>0</v>
      </c>
      <c r="J22" s="20">
        <f>'入力表【今年度】(P4)'!K26</f>
        <v>0</v>
      </c>
      <c r="K22" s="14">
        <f>'入力表【今年度】(P4)'!L26</f>
        <v>0</v>
      </c>
      <c r="L22" s="14">
        <f>'入力表【今年度】(P4)'!M26</f>
        <v>0</v>
      </c>
      <c r="M22" s="14">
        <f>'入力表【今年度】(P4)'!N26</f>
        <v>0</v>
      </c>
    </row>
    <row r="24" spans="1:13" ht="17.25" customHeight="1" x14ac:dyDescent="0.15">
      <c r="A24" s="89" t="s">
        <v>50</v>
      </c>
      <c r="B24" s="85">
        <f>'入力表【前年度】(P5)'!C5</f>
        <v>92</v>
      </c>
      <c r="C24" s="83">
        <f>'入力表【前年度】(P5)'!D5</f>
        <v>122</v>
      </c>
      <c r="D24" s="35">
        <f>'入力表【前年度】(P5)'!E5</f>
        <v>153</v>
      </c>
      <c r="E24" s="35">
        <f>'入力表【前年度】(P5)'!F5</f>
        <v>183</v>
      </c>
      <c r="F24" s="35">
        <f>'入力表【前年度】(P5)'!G5</f>
        <v>214</v>
      </c>
      <c r="G24" s="35">
        <f>'入力表【前年度】(P5)'!H5</f>
        <v>245</v>
      </c>
      <c r="H24" s="35">
        <f>'入力表【前年度】(P5)'!I5</f>
        <v>275</v>
      </c>
      <c r="I24" s="35">
        <f>'入力表【前年度】(P5)'!J5</f>
        <v>306</v>
      </c>
      <c r="J24" s="35">
        <f>'入力表【前年度】(P5)'!K5</f>
        <v>336</v>
      </c>
      <c r="K24" s="35">
        <f>'入力表【前年度】(P5)'!L5</f>
        <v>367</v>
      </c>
      <c r="L24" s="35">
        <f>'入力表【前年度】(P5)'!M5</f>
        <v>398</v>
      </c>
      <c r="M24" s="35">
        <f>'入力表【前年度】(P5)'!N5</f>
        <v>426</v>
      </c>
    </row>
    <row r="25" spans="1:13" ht="17.25" customHeight="1" x14ac:dyDescent="0.15">
      <c r="A25" s="82" t="s">
        <v>14</v>
      </c>
      <c r="B25" s="151">
        <f>'入力表【前年度】(P5)'!C6</f>
        <v>0</v>
      </c>
      <c r="C25" s="152">
        <f>'入力表【前年度】(P5)'!D6</f>
        <v>0</v>
      </c>
      <c r="D25" s="152">
        <f>'入力表【前年度】(P5)'!E6</f>
        <v>0</v>
      </c>
      <c r="E25" s="152">
        <f>'入力表【前年度】(P5)'!F6</f>
        <v>0</v>
      </c>
      <c r="F25" s="152">
        <f>'入力表【前年度】(P5)'!G6</f>
        <v>0</v>
      </c>
      <c r="G25" s="152">
        <f>'入力表【前年度】(P5)'!H6</f>
        <v>0</v>
      </c>
      <c r="H25" s="152">
        <f>'入力表【前年度】(P5)'!I6</f>
        <v>0</v>
      </c>
      <c r="I25" s="152">
        <f>'入力表【前年度】(P5)'!J6</f>
        <v>0</v>
      </c>
      <c r="J25" s="152">
        <f>'入力表【前年度】(P5)'!K6</f>
        <v>0</v>
      </c>
      <c r="K25" s="152">
        <f>'入力表【前年度】(P5)'!L6</f>
        <v>0</v>
      </c>
      <c r="L25" s="152">
        <f>'入力表【前年度】(P5)'!M6</f>
        <v>0</v>
      </c>
      <c r="M25" s="152">
        <f>'入力表【前年度】(P5)'!N6</f>
        <v>0</v>
      </c>
    </row>
    <row r="26" spans="1:13" ht="17.25" customHeight="1" x14ac:dyDescent="0.15">
      <c r="A26" s="5" t="s">
        <v>15</v>
      </c>
      <c r="B26" s="153">
        <f>'入力表【前年度】(P5)'!C7</f>
        <v>0</v>
      </c>
      <c r="C26" s="153">
        <f>'入力表【前年度】(P5)'!D7</f>
        <v>0</v>
      </c>
      <c r="D26" s="153">
        <f>'入力表【前年度】(P5)'!E7</f>
        <v>0</v>
      </c>
      <c r="E26" s="153">
        <f>'入力表【前年度】(P5)'!F7</f>
        <v>0</v>
      </c>
      <c r="F26" s="153">
        <f>'入力表【前年度】(P5)'!G7</f>
        <v>0</v>
      </c>
      <c r="G26" s="153">
        <f>'入力表【前年度】(P5)'!H7</f>
        <v>0</v>
      </c>
      <c r="H26" s="153">
        <f>'入力表【前年度】(P5)'!I7</f>
        <v>0</v>
      </c>
      <c r="I26" s="153">
        <f>'入力表【前年度】(P5)'!J7</f>
        <v>0</v>
      </c>
      <c r="J26" s="153">
        <f>'入力表【前年度】(P5)'!K7</f>
        <v>0</v>
      </c>
      <c r="K26" s="153">
        <f>'入力表【前年度】(P5)'!L7</f>
        <v>0</v>
      </c>
      <c r="L26" s="153">
        <f>'入力表【前年度】(P5)'!M7</f>
        <v>0</v>
      </c>
      <c r="M26" s="153">
        <f>'入力表【前年度】(P5)'!N7</f>
        <v>0</v>
      </c>
    </row>
    <row r="27" spans="1:13" ht="17.25" customHeight="1" x14ac:dyDescent="0.15">
      <c r="A27" s="8" t="s">
        <v>16</v>
      </c>
      <c r="B27" s="148">
        <f>'入力表【前年度】(P5)'!C8</f>
        <v>0</v>
      </c>
      <c r="C27" s="148">
        <f>'入力表【前年度】(P5)'!D8</f>
        <v>0</v>
      </c>
      <c r="D27" s="148">
        <f>'入力表【前年度】(P5)'!E8</f>
        <v>0</v>
      </c>
      <c r="E27" s="148">
        <f>'入力表【前年度】(P5)'!F8</f>
        <v>0</v>
      </c>
      <c r="F27" s="148">
        <f>'入力表【前年度】(P5)'!G8</f>
        <v>0</v>
      </c>
      <c r="G27" s="148">
        <f>'入力表【前年度】(P5)'!H8</f>
        <v>0</v>
      </c>
      <c r="H27" s="148">
        <f>'入力表【前年度】(P5)'!I8</f>
        <v>0</v>
      </c>
      <c r="I27" s="148">
        <f>'入力表【前年度】(P5)'!J8</f>
        <v>0</v>
      </c>
      <c r="J27" s="148">
        <f>'入力表【前年度】(P5)'!K8</f>
        <v>0</v>
      </c>
      <c r="K27" s="148">
        <f>'入力表【前年度】(P5)'!L8</f>
        <v>0</v>
      </c>
      <c r="L27" s="148">
        <f>'入力表【前年度】(P5)'!M8</f>
        <v>0</v>
      </c>
      <c r="M27" s="148">
        <f>'入力表【前年度】(P5)'!N8</f>
        <v>0</v>
      </c>
    </row>
    <row r="28" spans="1:13" ht="17.25" customHeight="1" x14ac:dyDescent="0.15">
      <c r="A28" s="5" t="s">
        <v>17</v>
      </c>
      <c r="B28" s="154">
        <f>'入力表【前年度】(P5)'!C9</f>
        <v>0</v>
      </c>
      <c r="C28" s="154">
        <f>'入力表【前年度】(P5)'!D9</f>
        <v>0</v>
      </c>
      <c r="D28" s="154">
        <f>'入力表【前年度】(P5)'!E9</f>
        <v>0</v>
      </c>
      <c r="E28" s="154">
        <f>'入力表【前年度】(P5)'!F9</f>
        <v>0</v>
      </c>
      <c r="F28" s="154">
        <f>'入力表【前年度】(P5)'!G9</f>
        <v>0</v>
      </c>
      <c r="G28" s="154">
        <f>'入力表【前年度】(P5)'!H9</f>
        <v>0</v>
      </c>
      <c r="H28" s="154">
        <f>'入力表【前年度】(P5)'!I9</f>
        <v>0</v>
      </c>
      <c r="I28" s="154">
        <f>'入力表【前年度】(P5)'!J9</f>
        <v>0</v>
      </c>
      <c r="J28" s="154">
        <f>'入力表【前年度】(P5)'!K9</f>
        <v>0</v>
      </c>
      <c r="K28" s="154">
        <f>'入力表【前年度】(P5)'!L9</f>
        <v>0</v>
      </c>
      <c r="L28" s="154">
        <f>'入力表【前年度】(P5)'!M9</f>
        <v>0</v>
      </c>
      <c r="M28" s="154">
        <f>'入力表【前年度】(P5)'!N9</f>
        <v>0</v>
      </c>
    </row>
    <row r="29" spans="1:13" ht="17.25" customHeight="1" x14ac:dyDescent="0.15">
      <c r="A29" s="5" t="s">
        <v>18</v>
      </c>
      <c r="B29" s="153">
        <f>'入力表【前年度】(P5)'!C10</f>
        <v>0</v>
      </c>
      <c r="C29" s="153">
        <f>'入力表【前年度】(P5)'!D10</f>
        <v>0</v>
      </c>
      <c r="D29" s="153">
        <f>'入力表【前年度】(P5)'!E10</f>
        <v>0</v>
      </c>
      <c r="E29" s="153">
        <f>'入力表【前年度】(P5)'!F10</f>
        <v>0</v>
      </c>
      <c r="F29" s="153">
        <f>'入力表【前年度】(P5)'!G10</f>
        <v>0</v>
      </c>
      <c r="G29" s="153">
        <f>'入力表【前年度】(P5)'!H10</f>
        <v>0</v>
      </c>
      <c r="H29" s="153">
        <f>'入力表【前年度】(P5)'!I10</f>
        <v>0</v>
      </c>
      <c r="I29" s="153">
        <f>'入力表【前年度】(P5)'!J10</f>
        <v>0</v>
      </c>
      <c r="J29" s="153">
        <f>'入力表【前年度】(P5)'!K10</f>
        <v>0</v>
      </c>
      <c r="K29" s="153">
        <f>'入力表【前年度】(P5)'!L10</f>
        <v>0</v>
      </c>
      <c r="L29" s="153">
        <f>'入力表【前年度】(P5)'!M10</f>
        <v>0</v>
      </c>
      <c r="M29" s="153">
        <f>'入力表【前年度】(P5)'!N10</f>
        <v>0</v>
      </c>
    </row>
    <row r="30" spans="1:13" ht="17.25" customHeight="1" x14ac:dyDescent="0.15">
      <c r="A30" s="13" t="s">
        <v>19</v>
      </c>
      <c r="B30" s="149">
        <f>'入力表【前年度】(P5)'!C11</f>
        <v>0</v>
      </c>
      <c r="C30" s="149">
        <f>'入力表【前年度】(P5)'!D11</f>
        <v>0</v>
      </c>
      <c r="D30" s="149">
        <f>'入力表【前年度】(P5)'!E11</f>
        <v>0</v>
      </c>
      <c r="E30" s="149">
        <f>'入力表【前年度】(P5)'!F11</f>
        <v>0</v>
      </c>
      <c r="F30" s="149">
        <f>'入力表【前年度】(P5)'!G11</f>
        <v>0</v>
      </c>
      <c r="G30" s="149">
        <f>'入力表【前年度】(P5)'!H11</f>
        <v>0</v>
      </c>
      <c r="H30" s="149">
        <f>'入力表【前年度】(P5)'!I11</f>
        <v>0</v>
      </c>
      <c r="I30" s="149">
        <f>'入力表【前年度】(P5)'!J11</f>
        <v>0</v>
      </c>
      <c r="J30" s="149">
        <f>'入力表【前年度】(P5)'!K11</f>
        <v>0</v>
      </c>
      <c r="K30" s="149">
        <f>'入力表【前年度】(P5)'!L11</f>
        <v>0</v>
      </c>
      <c r="L30" s="149">
        <f>'入力表【前年度】(P5)'!M11</f>
        <v>0</v>
      </c>
      <c r="M30" s="149">
        <f>'入力表【前年度】(P5)'!N11</f>
        <v>0</v>
      </c>
    </row>
    <row r="31" spans="1:13" ht="17.25" customHeight="1" x14ac:dyDescent="0.15">
      <c r="A31" s="4" t="s">
        <v>20</v>
      </c>
      <c r="B31" s="155">
        <f>'入力表【前年度】(P5)'!C12</f>
        <v>0</v>
      </c>
      <c r="C31" s="155">
        <f>'入力表【前年度】(P5)'!D12</f>
        <v>0</v>
      </c>
      <c r="D31" s="155">
        <f>'入力表【前年度】(P5)'!E12</f>
        <v>0</v>
      </c>
      <c r="E31" s="155">
        <f>'入力表【前年度】(P5)'!F12</f>
        <v>0</v>
      </c>
      <c r="F31" s="155">
        <f>'入力表【前年度】(P5)'!G12</f>
        <v>0</v>
      </c>
      <c r="G31" s="155">
        <f>'入力表【前年度】(P5)'!H12</f>
        <v>0</v>
      </c>
      <c r="H31" s="155">
        <f>'入力表【前年度】(P5)'!I12</f>
        <v>0</v>
      </c>
      <c r="I31" s="155">
        <f>'入力表【前年度】(P5)'!J12</f>
        <v>0</v>
      </c>
      <c r="J31" s="155">
        <f>'入力表【前年度】(P5)'!K12</f>
        <v>0</v>
      </c>
      <c r="K31" s="155">
        <f>'入力表【前年度】(P5)'!L12</f>
        <v>0</v>
      </c>
      <c r="L31" s="155">
        <f>'入力表【前年度】(P5)'!M12</f>
        <v>0</v>
      </c>
      <c r="M31" s="155">
        <f>'入力表【前年度】(P5)'!N12</f>
        <v>0</v>
      </c>
    </row>
    <row r="32" spans="1:13" ht="17.25" customHeight="1" x14ac:dyDescent="0.15">
      <c r="A32" s="5" t="s">
        <v>21</v>
      </c>
      <c r="B32" s="153">
        <f>'入力表【前年度】(P5)'!C13</f>
        <v>0</v>
      </c>
      <c r="C32" s="153">
        <f>'入力表【前年度】(P5)'!D13</f>
        <v>0</v>
      </c>
      <c r="D32" s="153">
        <f>'入力表【前年度】(P5)'!E13</f>
        <v>0</v>
      </c>
      <c r="E32" s="153">
        <f>'入力表【前年度】(P5)'!F13</f>
        <v>0</v>
      </c>
      <c r="F32" s="153">
        <f>'入力表【前年度】(P5)'!G13</f>
        <v>0</v>
      </c>
      <c r="G32" s="153">
        <f>'入力表【前年度】(P5)'!H13</f>
        <v>0</v>
      </c>
      <c r="H32" s="153">
        <f>'入力表【前年度】(P5)'!I13</f>
        <v>0</v>
      </c>
      <c r="I32" s="153">
        <f>'入力表【前年度】(P5)'!J13</f>
        <v>0</v>
      </c>
      <c r="J32" s="153">
        <f>'入力表【前年度】(P5)'!K13</f>
        <v>0</v>
      </c>
      <c r="K32" s="153">
        <f>'入力表【前年度】(P5)'!L13</f>
        <v>0</v>
      </c>
      <c r="L32" s="153">
        <f>'入力表【前年度】(P5)'!M13</f>
        <v>0</v>
      </c>
      <c r="M32" s="153">
        <f>'入力表【前年度】(P5)'!N13</f>
        <v>0</v>
      </c>
    </row>
    <row r="33" spans="1:13" ht="17.25" customHeight="1" x14ac:dyDescent="0.15">
      <c r="A33" s="13" t="s">
        <v>22</v>
      </c>
      <c r="B33" s="149">
        <f>'入力表【前年度】(P5)'!C14</f>
        <v>0</v>
      </c>
      <c r="C33" s="149">
        <f>'入力表【前年度】(P5)'!D14</f>
        <v>0</v>
      </c>
      <c r="D33" s="149">
        <f>'入力表【前年度】(P5)'!E14</f>
        <v>0</v>
      </c>
      <c r="E33" s="149">
        <f>'入力表【前年度】(P5)'!F14</f>
        <v>0</v>
      </c>
      <c r="F33" s="149">
        <f>'入力表【前年度】(P5)'!G14</f>
        <v>0</v>
      </c>
      <c r="G33" s="149">
        <f>'入力表【前年度】(P5)'!H14</f>
        <v>0</v>
      </c>
      <c r="H33" s="149">
        <f>'入力表【前年度】(P5)'!I14</f>
        <v>0</v>
      </c>
      <c r="I33" s="149">
        <f>'入力表【前年度】(P5)'!J14</f>
        <v>0</v>
      </c>
      <c r="J33" s="149">
        <f>'入力表【前年度】(P5)'!K14</f>
        <v>0</v>
      </c>
      <c r="K33" s="149">
        <f>'入力表【前年度】(P5)'!L14</f>
        <v>0</v>
      </c>
      <c r="L33" s="149">
        <f>'入力表【前年度】(P5)'!M14</f>
        <v>0</v>
      </c>
      <c r="M33" s="149">
        <f>'入力表【前年度】(P5)'!N14</f>
        <v>0</v>
      </c>
    </row>
    <row r="34" spans="1:13" ht="17.25" customHeight="1" x14ac:dyDescent="0.15">
      <c r="A34" s="4" t="s">
        <v>23</v>
      </c>
      <c r="B34" s="156">
        <f>'入力表【前年度】(P5)'!C15</f>
        <v>0</v>
      </c>
      <c r="C34" s="156">
        <f>'入力表【前年度】(P5)'!D15</f>
        <v>0</v>
      </c>
      <c r="D34" s="156">
        <f>'入力表【前年度】(P5)'!E15</f>
        <v>0</v>
      </c>
      <c r="E34" s="156">
        <f>'入力表【前年度】(P5)'!F15</f>
        <v>0</v>
      </c>
      <c r="F34" s="156">
        <f>'入力表【前年度】(P5)'!G15</f>
        <v>0</v>
      </c>
      <c r="G34" s="156">
        <f>'入力表【前年度】(P5)'!H15</f>
        <v>0</v>
      </c>
      <c r="H34" s="156">
        <f>'入力表【前年度】(P5)'!I15</f>
        <v>0</v>
      </c>
      <c r="I34" s="156">
        <f>'入力表【前年度】(P5)'!J15</f>
        <v>0</v>
      </c>
      <c r="J34" s="156">
        <f>'入力表【前年度】(P5)'!K15</f>
        <v>0</v>
      </c>
      <c r="K34" s="156">
        <f>'入力表【前年度】(P5)'!L15</f>
        <v>0</v>
      </c>
      <c r="L34" s="156">
        <f>'入力表【前年度】(P5)'!M15</f>
        <v>0</v>
      </c>
      <c r="M34" s="156">
        <f>'入力表【前年度】(P5)'!N15</f>
        <v>0</v>
      </c>
    </row>
    <row r="35" spans="1:13" ht="17.25" customHeight="1" x14ac:dyDescent="0.15">
      <c r="A35" s="5" t="s">
        <v>24</v>
      </c>
      <c r="B35" s="153">
        <f>'入力表【前年度】(P5)'!C16</f>
        <v>0</v>
      </c>
      <c r="C35" s="153">
        <f>'入力表【前年度】(P5)'!D16</f>
        <v>0</v>
      </c>
      <c r="D35" s="153">
        <f>'入力表【前年度】(P5)'!E16</f>
        <v>0</v>
      </c>
      <c r="E35" s="153">
        <f>'入力表【前年度】(P5)'!F16</f>
        <v>0</v>
      </c>
      <c r="F35" s="153">
        <f>'入力表【前年度】(P5)'!G16</f>
        <v>0</v>
      </c>
      <c r="G35" s="153">
        <f>'入力表【前年度】(P5)'!H16</f>
        <v>0</v>
      </c>
      <c r="H35" s="153">
        <f>'入力表【前年度】(P5)'!I16</f>
        <v>0</v>
      </c>
      <c r="I35" s="153">
        <f>'入力表【前年度】(P5)'!J16</f>
        <v>0</v>
      </c>
      <c r="J35" s="153">
        <f>'入力表【前年度】(P5)'!K16</f>
        <v>0</v>
      </c>
      <c r="K35" s="153">
        <f>'入力表【前年度】(P5)'!L16</f>
        <v>0</v>
      </c>
      <c r="L35" s="153">
        <f>'入力表【前年度】(P5)'!M16</f>
        <v>0</v>
      </c>
      <c r="M35" s="153">
        <f>'入力表【前年度】(P5)'!N16</f>
        <v>0</v>
      </c>
    </row>
    <row r="36" spans="1:13" ht="17.25" customHeight="1" x14ac:dyDescent="0.15">
      <c r="A36" s="13" t="s">
        <v>25</v>
      </c>
      <c r="B36" s="149">
        <f>'入力表【前年度】(P5)'!C17</f>
        <v>0</v>
      </c>
      <c r="C36" s="149">
        <f>'入力表【前年度】(P5)'!D17</f>
        <v>0</v>
      </c>
      <c r="D36" s="149">
        <f>'入力表【前年度】(P5)'!E17</f>
        <v>0</v>
      </c>
      <c r="E36" s="149">
        <f>'入力表【前年度】(P5)'!F17</f>
        <v>0</v>
      </c>
      <c r="F36" s="149">
        <f>'入力表【前年度】(P5)'!G17</f>
        <v>0</v>
      </c>
      <c r="G36" s="149">
        <f>'入力表【前年度】(P5)'!H17</f>
        <v>0</v>
      </c>
      <c r="H36" s="149">
        <f>'入力表【前年度】(P5)'!I17</f>
        <v>0</v>
      </c>
      <c r="I36" s="149">
        <f>'入力表【前年度】(P5)'!J17</f>
        <v>0</v>
      </c>
      <c r="J36" s="149">
        <f>'入力表【前年度】(P5)'!K17</f>
        <v>0</v>
      </c>
      <c r="K36" s="149">
        <f>'入力表【前年度】(P5)'!L17</f>
        <v>0</v>
      </c>
      <c r="L36" s="149">
        <f>'入力表【前年度】(P5)'!M17</f>
        <v>0</v>
      </c>
      <c r="M36" s="149">
        <f>'入力表【前年度】(P5)'!N17</f>
        <v>0</v>
      </c>
    </row>
    <row r="37" spans="1:13" ht="17.25" customHeight="1" x14ac:dyDescent="0.15">
      <c r="A37" s="4" t="s">
        <v>26</v>
      </c>
      <c r="B37" s="157">
        <f>'入力表【前年度】(P5)'!C18</f>
        <v>0</v>
      </c>
      <c r="C37" s="157">
        <f>'入力表【前年度】(P5)'!D18</f>
        <v>0</v>
      </c>
      <c r="D37" s="157">
        <f>'入力表【前年度】(P5)'!E18</f>
        <v>0</v>
      </c>
      <c r="E37" s="157">
        <f>'入力表【前年度】(P5)'!F18</f>
        <v>0</v>
      </c>
      <c r="F37" s="157">
        <f>'入力表【前年度】(P5)'!G18</f>
        <v>0</v>
      </c>
      <c r="G37" s="157">
        <f>'入力表【前年度】(P5)'!H18</f>
        <v>0</v>
      </c>
      <c r="H37" s="157">
        <f>'入力表【前年度】(P5)'!I18</f>
        <v>0</v>
      </c>
      <c r="I37" s="157">
        <f>'入力表【前年度】(P5)'!J18</f>
        <v>0</v>
      </c>
      <c r="J37" s="157">
        <f>'入力表【前年度】(P5)'!K18</f>
        <v>0</v>
      </c>
      <c r="K37" s="157">
        <f>'入力表【前年度】(P5)'!L18</f>
        <v>0</v>
      </c>
      <c r="L37" s="157">
        <f>'入力表【前年度】(P5)'!M18</f>
        <v>0</v>
      </c>
      <c r="M37" s="157">
        <f>'入力表【前年度】(P5)'!N18</f>
        <v>0</v>
      </c>
    </row>
    <row r="38" spans="1:13" ht="17.25" customHeight="1" x14ac:dyDescent="0.15">
      <c r="A38" s="5" t="s">
        <v>27</v>
      </c>
      <c r="B38" s="153">
        <f>'入力表【前年度】(P5)'!C19</f>
        <v>0</v>
      </c>
      <c r="C38" s="153">
        <f>'入力表【前年度】(P5)'!D19</f>
        <v>0</v>
      </c>
      <c r="D38" s="153">
        <f>'入力表【前年度】(P5)'!E19</f>
        <v>0</v>
      </c>
      <c r="E38" s="153">
        <f>'入力表【前年度】(P5)'!F19</f>
        <v>0</v>
      </c>
      <c r="F38" s="153">
        <f>'入力表【前年度】(P5)'!G19</f>
        <v>0</v>
      </c>
      <c r="G38" s="153">
        <f>'入力表【前年度】(P5)'!H19</f>
        <v>0</v>
      </c>
      <c r="H38" s="153">
        <f>'入力表【前年度】(P5)'!I19</f>
        <v>0</v>
      </c>
      <c r="I38" s="153">
        <f>'入力表【前年度】(P5)'!J19</f>
        <v>0</v>
      </c>
      <c r="J38" s="153">
        <f>'入力表【前年度】(P5)'!K19</f>
        <v>0</v>
      </c>
      <c r="K38" s="153">
        <f>'入力表【前年度】(P5)'!L19</f>
        <v>0</v>
      </c>
      <c r="L38" s="153">
        <f>'入力表【前年度】(P5)'!M19</f>
        <v>0</v>
      </c>
      <c r="M38" s="153">
        <f>'入力表【前年度】(P5)'!N19</f>
        <v>0</v>
      </c>
    </row>
    <row r="39" spans="1:13" ht="17.25" customHeight="1" x14ac:dyDescent="0.15">
      <c r="A39" s="13" t="s">
        <v>28</v>
      </c>
      <c r="B39" s="149">
        <f>'入力表【前年度】(P5)'!C20</f>
        <v>0</v>
      </c>
      <c r="C39" s="149">
        <f>'入力表【前年度】(P5)'!D20</f>
        <v>0</v>
      </c>
      <c r="D39" s="149">
        <f>'入力表【前年度】(P5)'!E20</f>
        <v>0</v>
      </c>
      <c r="E39" s="149">
        <f>'入力表【前年度】(P5)'!F20</f>
        <v>0</v>
      </c>
      <c r="F39" s="149">
        <f>'入力表【前年度】(P5)'!G20</f>
        <v>0</v>
      </c>
      <c r="G39" s="149">
        <f>'入力表【前年度】(P5)'!H20</f>
        <v>0</v>
      </c>
      <c r="H39" s="149">
        <f>'入力表【前年度】(P5)'!I20</f>
        <v>0</v>
      </c>
      <c r="I39" s="149">
        <f>'入力表【前年度】(P5)'!J20</f>
        <v>0</v>
      </c>
      <c r="J39" s="149">
        <f>'入力表【前年度】(P5)'!K20</f>
        <v>0</v>
      </c>
      <c r="K39" s="149">
        <f>'入力表【前年度】(P5)'!L20</f>
        <v>0</v>
      </c>
      <c r="L39" s="149">
        <f>'入力表【前年度】(P5)'!M20</f>
        <v>0</v>
      </c>
      <c r="M39" s="149">
        <f>'入力表【前年度】(P5)'!N20</f>
        <v>0</v>
      </c>
    </row>
    <row r="40" spans="1:13" ht="17.25" customHeight="1" x14ac:dyDescent="0.15">
      <c r="A40" s="4" t="s">
        <v>29</v>
      </c>
      <c r="B40" s="157">
        <f>'入力表【前年度】(P5)'!C21</f>
        <v>0</v>
      </c>
      <c r="C40" s="157">
        <f>'入力表【前年度】(P5)'!D21</f>
        <v>0</v>
      </c>
      <c r="D40" s="157">
        <f>'入力表【前年度】(P5)'!E21</f>
        <v>0</v>
      </c>
      <c r="E40" s="157">
        <f>'入力表【前年度】(P5)'!F21</f>
        <v>0</v>
      </c>
      <c r="F40" s="157">
        <f>'入力表【前年度】(P5)'!G21</f>
        <v>0</v>
      </c>
      <c r="G40" s="157">
        <f>'入力表【前年度】(P5)'!H21</f>
        <v>0</v>
      </c>
      <c r="H40" s="157">
        <f>'入力表【前年度】(P5)'!I21</f>
        <v>0</v>
      </c>
      <c r="I40" s="157">
        <f>'入力表【前年度】(P5)'!J21</f>
        <v>0</v>
      </c>
      <c r="J40" s="157">
        <f>'入力表【前年度】(P5)'!K21</f>
        <v>0</v>
      </c>
      <c r="K40" s="157">
        <f>'入力表【前年度】(P5)'!L21</f>
        <v>0</v>
      </c>
      <c r="L40" s="157">
        <f>'入力表【前年度】(P5)'!M21</f>
        <v>0</v>
      </c>
      <c r="M40" s="157">
        <f>'入力表【前年度】(P5)'!N21</f>
        <v>0</v>
      </c>
    </row>
    <row r="41" spans="1:13" ht="17.25" customHeight="1" x14ac:dyDescent="0.15">
      <c r="A41" s="5" t="s">
        <v>30</v>
      </c>
      <c r="B41" s="153">
        <f>'入力表【前年度】(P5)'!C22</f>
        <v>0</v>
      </c>
      <c r="C41" s="153">
        <f>'入力表【前年度】(P5)'!D22</f>
        <v>0</v>
      </c>
      <c r="D41" s="153">
        <f>'入力表【前年度】(P5)'!E22</f>
        <v>0</v>
      </c>
      <c r="E41" s="153">
        <f>'入力表【前年度】(P5)'!F22</f>
        <v>0</v>
      </c>
      <c r="F41" s="153">
        <f>'入力表【前年度】(P5)'!G22</f>
        <v>0</v>
      </c>
      <c r="G41" s="153">
        <f>'入力表【前年度】(P5)'!H22</f>
        <v>0</v>
      </c>
      <c r="H41" s="153">
        <f>'入力表【前年度】(P5)'!I22</f>
        <v>0</v>
      </c>
      <c r="I41" s="153">
        <f>'入力表【前年度】(P5)'!J22</f>
        <v>0</v>
      </c>
      <c r="J41" s="153">
        <f>'入力表【前年度】(P5)'!K22</f>
        <v>0</v>
      </c>
      <c r="K41" s="153">
        <f>'入力表【前年度】(P5)'!L22</f>
        <v>0</v>
      </c>
      <c r="L41" s="153">
        <f>'入力表【前年度】(P5)'!M22</f>
        <v>0</v>
      </c>
      <c r="M41" s="153">
        <f>'入力表【前年度】(P5)'!N22</f>
        <v>0</v>
      </c>
    </row>
    <row r="42" spans="1:13" ht="17.25" customHeight="1" x14ac:dyDescent="0.15">
      <c r="A42" s="13" t="s">
        <v>31</v>
      </c>
      <c r="B42" s="149">
        <f>'入力表【前年度】(P5)'!C23</f>
        <v>0</v>
      </c>
      <c r="C42" s="149">
        <f>'入力表【前年度】(P5)'!D23</f>
        <v>0</v>
      </c>
      <c r="D42" s="149">
        <f>'入力表【前年度】(P5)'!E23</f>
        <v>0</v>
      </c>
      <c r="E42" s="149">
        <f>'入力表【前年度】(P5)'!F23</f>
        <v>0</v>
      </c>
      <c r="F42" s="149">
        <f>'入力表【前年度】(P5)'!G23</f>
        <v>0</v>
      </c>
      <c r="G42" s="149">
        <f>'入力表【前年度】(P5)'!H23</f>
        <v>0</v>
      </c>
      <c r="H42" s="149">
        <f>'入力表【前年度】(P5)'!I23</f>
        <v>0</v>
      </c>
      <c r="I42" s="149">
        <f>'入力表【前年度】(P5)'!J23</f>
        <v>0</v>
      </c>
      <c r="J42" s="149">
        <f>'入力表【前年度】(P5)'!K23</f>
        <v>0</v>
      </c>
      <c r="K42" s="149">
        <f>'入力表【前年度】(P5)'!L23</f>
        <v>0</v>
      </c>
      <c r="L42" s="149">
        <f>'入力表【前年度】(P5)'!M23</f>
        <v>0</v>
      </c>
      <c r="M42" s="149">
        <f>'入力表【前年度】(P5)'!N23</f>
        <v>0</v>
      </c>
    </row>
    <row r="43" spans="1:13" ht="17.25" customHeight="1" x14ac:dyDescent="0.15">
      <c r="A43" s="4" t="s">
        <v>32</v>
      </c>
      <c r="B43" s="157">
        <f>'入力表【前年度】(P5)'!C24</f>
        <v>0</v>
      </c>
      <c r="C43" s="157">
        <f>'入力表【前年度】(P5)'!D24</f>
        <v>0</v>
      </c>
      <c r="D43" s="157">
        <f>'入力表【前年度】(P5)'!E24</f>
        <v>0</v>
      </c>
      <c r="E43" s="157">
        <f>'入力表【前年度】(P5)'!F24</f>
        <v>0</v>
      </c>
      <c r="F43" s="157">
        <f>'入力表【前年度】(P5)'!G24</f>
        <v>0</v>
      </c>
      <c r="G43" s="157">
        <f>'入力表【前年度】(P5)'!H24</f>
        <v>0</v>
      </c>
      <c r="H43" s="157">
        <f>'入力表【前年度】(P5)'!I24</f>
        <v>0</v>
      </c>
      <c r="I43" s="157">
        <f>'入力表【前年度】(P5)'!J24</f>
        <v>0</v>
      </c>
      <c r="J43" s="157">
        <f>'入力表【前年度】(P5)'!K24</f>
        <v>0</v>
      </c>
      <c r="K43" s="157">
        <f>'入力表【前年度】(P5)'!L24</f>
        <v>0</v>
      </c>
      <c r="L43" s="157">
        <f>'入力表【前年度】(P5)'!M24</f>
        <v>0</v>
      </c>
      <c r="M43" s="157">
        <f>'入力表【前年度】(P5)'!N24</f>
        <v>0</v>
      </c>
    </row>
    <row r="44" spans="1:13" ht="17.25" customHeight="1" x14ac:dyDescent="0.15">
      <c r="A44" s="5" t="s">
        <v>33</v>
      </c>
      <c r="B44" s="153">
        <f>'入力表【前年度】(P5)'!C25</f>
        <v>0</v>
      </c>
      <c r="C44" s="153">
        <f>'入力表【前年度】(P5)'!D25</f>
        <v>0</v>
      </c>
      <c r="D44" s="153">
        <f>'入力表【前年度】(P5)'!E25</f>
        <v>0</v>
      </c>
      <c r="E44" s="153">
        <f>'入力表【前年度】(P5)'!F25</f>
        <v>0</v>
      </c>
      <c r="F44" s="153">
        <f>'入力表【前年度】(P5)'!G25</f>
        <v>0</v>
      </c>
      <c r="G44" s="153">
        <f>'入力表【前年度】(P5)'!H25</f>
        <v>0</v>
      </c>
      <c r="H44" s="153">
        <f>'入力表【前年度】(P5)'!I25</f>
        <v>0</v>
      </c>
      <c r="I44" s="153">
        <f>'入力表【前年度】(P5)'!J25</f>
        <v>0</v>
      </c>
      <c r="J44" s="153">
        <f>'入力表【前年度】(P5)'!K25</f>
        <v>0</v>
      </c>
      <c r="K44" s="153">
        <f>'入力表【前年度】(P5)'!L25</f>
        <v>0</v>
      </c>
      <c r="L44" s="153">
        <f>'入力表【前年度】(P5)'!M25</f>
        <v>0</v>
      </c>
      <c r="M44" s="153">
        <f>'入力表【前年度】(P5)'!N25</f>
        <v>0</v>
      </c>
    </row>
    <row r="45" spans="1:13" ht="17.25" customHeight="1" x14ac:dyDescent="0.15">
      <c r="A45" s="13" t="s">
        <v>34</v>
      </c>
      <c r="B45" s="149">
        <f>'入力表【前年度】(P5)'!C26</f>
        <v>0</v>
      </c>
      <c r="C45" s="149">
        <f>'入力表【前年度】(P5)'!D26</f>
        <v>0</v>
      </c>
      <c r="D45" s="149">
        <f>'入力表【前年度】(P5)'!E26</f>
        <v>0</v>
      </c>
      <c r="E45" s="149">
        <f>'入力表【前年度】(P5)'!F26</f>
        <v>0</v>
      </c>
      <c r="F45" s="149">
        <f>'入力表【前年度】(P5)'!G26</f>
        <v>0</v>
      </c>
      <c r="G45" s="149">
        <f>'入力表【前年度】(P5)'!H26</f>
        <v>0</v>
      </c>
      <c r="H45" s="149">
        <f>'入力表【前年度】(P5)'!I26</f>
        <v>0</v>
      </c>
      <c r="I45" s="149">
        <f>'入力表【前年度】(P5)'!J26</f>
        <v>0</v>
      </c>
      <c r="J45" s="149">
        <f>'入力表【前年度】(P5)'!K26</f>
        <v>0</v>
      </c>
      <c r="K45" s="149">
        <f>'入力表【前年度】(P5)'!L26</f>
        <v>0</v>
      </c>
      <c r="L45" s="149">
        <f>'入力表【前年度】(P5)'!M26</f>
        <v>0</v>
      </c>
      <c r="M45" s="149">
        <f>'入力表【前年度】(P5)'!N26</f>
        <v>0</v>
      </c>
    </row>
  </sheetData>
  <phoneticPr fontId="1"/>
  <pageMargins left="0.7" right="0.7" top="0.75" bottom="0.75" header="0.3" footer="0.3"/>
  <pageSetup paperSize="9" scale="5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vt:i4>
      </vt:variant>
    </vt:vector>
  </HeadingPairs>
  <TitlesOfParts>
    <vt:vector size="28" baseType="lpstr">
      <vt:lpstr>とまエコノートについて(P1-3,10)</vt:lpstr>
      <vt:lpstr>入力表【今年度】(P4)</vt:lpstr>
      <vt:lpstr>入力表【前年度】(P5)</vt:lpstr>
      <vt:lpstr>エコ診断結果(P6-7)</vt:lpstr>
      <vt:lpstr>省エネ行動と効果(P8-9)</vt:lpstr>
      <vt:lpstr>グラフ出力用 (2年分)</vt:lpstr>
      <vt:lpstr>'グラフ出力用 (2年分)'!LPガス_CO2排出量</vt:lpstr>
      <vt:lpstr>'グラフ出力用 (2年分)'!LPガス_金額</vt:lpstr>
      <vt:lpstr>'グラフ出力用 (2年分)'!LPガス_使用量</vt:lpstr>
      <vt:lpstr>'エコ診断結果(P6-7)'!Print_Area</vt:lpstr>
      <vt:lpstr>'グラフ出力用 (2年分)'!ガソリン_CO2排出量</vt:lpstr>
      <vt:lpstr>'グラフ出力用 (2年分)'!ガソリン_金額</vt:lpstr>
      <vt:lpstr>'グラフ出力用 (2年分)'!ガソリン_使用量</vt:lpstr>
      <vt:lpstr>'グラフ出力用 (2年分)'!軽油_CO2排出量</vt:lpstr>
      <vt:lpstr>'グラフ出力用 (2年分)'!軽油_金額</vt:lpstr>
      <vt:lpstr>'グラフ出力用 (2年分)'!軽油_使用量</vt:lpstr>
      <vt:lpstr>'グラフ出力用 (2年分)'!水道_CO2排出量</vt:lpstr>
      <vt:lpstr>'グラフ出力用 (2年分)'!水道_金額</vt:lpstr>
      <vt:lpstr>'グラフ出力用 (2年分)'!水道_使用量</vt:lpstr>
      <vt:lpstr>'グラフ出力用 (2年分)'!電気_CO2排出量</vt:lpstr>
      <vt:lpstr>'グラフ出力用 (2年分)'!電気_金額</vt:lpstr>
      <vt:lpstr>'グラフ出力用 (2年分)'!電気_使用量</vt:lpstr>
      <vt:lpstr>'グラフ出力用 (2年分)'!都市ガス_CO2排出量</vt:lpstr>
      <vt:lpstr>'グラフ出力用 (2年分)'!都市ガス_金額</vt:lpstr>
      <vt:lpstr>'グラフ出力用 (2年分)'!都市ガス_使用量</vt:lpstr>
      <vt:lpstr>'グラフ出力用 (2年分)'!灯油_CO2排出量</vt:lpstr>
      <vt:lpstr>'グラフ出力用 (2年分)'!灯油_金額</vt:lpstr>
      <vt:lpstr>'グラフ出力用 (2年分)'!灯油_使用量</vt:lpstr>
    </vt:vector>
  </TitlesOfParts>
  <Company>苫小牧市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三木　悠史</dc:creator>
  <cp:lastModifiedBy>笠山　拓実</cp:lastModifiedBy>
  <cp:lastPrinted>2021-04-26T01:31:36Z</cp:lastPrinted>
  <dcterms:created xsi:type="dcterms:W3CDTF">2020-06-02T23:51:25Z</dcterms:created>
  <dcterms:modified xsi:type="dcterms:W3CDTF">2023-03-10T09:27:08Z</dcterms:modified>
</cp:coreProperties>
</file>