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財政部財政課\zaisei\12 決算統計\決算統計R5\財政状況資料集\R070307[自動無害化]【胆振：3月12日(水)、3月24日(月)〆】令和５年度財政状況資料集の作成及び公表について\05HP公表用\"/>
    </mc:Choice>
  </mc:AlternateContent>
  <xr:revisionPtr revIDLastSave="0" documentId="13_ncr:1_{162C8044-4DBA-472D-B24F-49840DD10AE3}" xr6:coauthVersionLast="47" xr6:coauthVersionMax="47" xr10:uidLastSave="{00000000-0000-0000-0000-000000000000}"/>
  <bookViews>
    <workbookView xWindow="-193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W37" i="10"/>
  <c r="BE37" i="10"/>
  <c r="U37" i="10"/>
  <c r="C37" i="10"/>
  <c r="BW36" i="10"/>
  <c r="BE36" i="10"/>
  <c r="C36" i="10"/>
  <c r="BE35" i="10"/>
  <c r="C35" i="10"/>
  <c r="CO34" i="10"/>
  <c r="CO35" i="10" s="1"/>
  <c r="CO36" i="10" s="1"/>
  <c r="CO37" i="10" s="1"/>
  <c r="CO38" i="10" s="1"/>
  <c r="CO39" i="10" s="1"/>
  <c r="CO40" i="10" s="1"/>
  <c r="BW34" i="10"/>
  <c r="BW35" i="10" s="1"/>
  <c r="BE34" i="10"/>
  <c r="C34" i="10"/>
  <c r="U34" i="10" s="1"/>
  <c r="U35" i="10" l="1"/>
  <c r="U36"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<sst xmlns="http://schemas.openxmlformats.org/spreadsheetml/2006/main" count="1067" uniqueCount="568">
  <si>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</si>
  <si>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</si>
  <si>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</si>
  <si>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</si>
  <si>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</si>
  <si>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</si>
  <si>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</si>
  <si>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</si>
  <si>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</si>
  <si>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</si>
  <si>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</si>
  <si>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</si>
  <si>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</si>
  <si>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</si>
  <si>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</si>
  <si>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</si>
  <si>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</si>
  <si>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</si>
  <si>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</si>
  <si>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</si>
  <si>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</si>
  <si>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</si>
  <si>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</si>
  <si>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</si>
  <si>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</si>
  <si>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</si>
  <si>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</si>
  <si>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</si>
  <si>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</si>
  <si>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</si>
  <si>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</si>
  <si>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</si>
  <si>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</si>
  <si>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</si>
  <si>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</si>
  <si>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</si>
  <si>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</si>
  <si>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</si>
  <si>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</si>
  <si>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</si>
  <si>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</si>
  <si>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</si>
  <si>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</si>
  <si>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</si>
  <si>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</si>
  <si>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</si>
  <si>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</si>
  <si>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</si>
  <si>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</si>
  <si>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</si>
  <si>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</si>
  <si>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</si>
  <si>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</si>
  <si>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</si>
  <si>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</si>
  <si>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</si>
  <si>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</si>
  <si>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</si>
  <si>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</si>
  <si>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</si>
  <si>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</si>
  <si>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</si>
  <si>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</si>
  <si>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</si>
  <si>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</si>
  <si>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</si>
  <si>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</si>
  <si>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</si>
  <si>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</si>
  <si>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</si>
  <si>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</si>
  <si>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</si>
  <si>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</si>
  <si>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</si>
  <si>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</si>
  <si>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</si>
  <si>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</si>
  <si>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</si>
  <si>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</si>
  <si>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</si>
  <si>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</si>
  <si>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</si>
  <si>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</si>
  <si>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</si>
  <si>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</si>
  <si>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</si>
  <si>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</si>
  <si>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</si>
  <si>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</si>
  <si>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</si>
  <si>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</si>
  <si>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</si>
  <si>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</si>
  <si>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</si>
  <si>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苫小牧市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</si>
  <si>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</si>
  <si>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</si>
  <si>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</si>
  <si>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</si>
  <si>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</si>
  <si>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</si>
  <si>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</si>
  <si>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</si>
  <si>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</si>
  <si>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</si>
  <si>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</si>
  <si>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</si>
  <si>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</si>
  <si>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</si>
  <si>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</si>
  <si>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</si>
  <si>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</si>
  <si>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</si>
  <si>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</si>
  <si>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</si>
  <si>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</si>
  <si>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</si>
  <si>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</si>
  <si>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</si>
  <si>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</si>
  <si>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</si>
  <si>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</si>
  <si>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</si>
  <si>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</si>
  <si>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</si>
  <si>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</si>
  <si>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</si>
  <si>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</si>
  <si>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</si>
  <si>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</si>
  <si>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</si>
  <si>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</si>
  <si>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</si>
  <si>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</si>
  <si>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</si>
  <si>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</si>
  <si>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</si>
  <si>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</si>
  <si>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</si>
  <si>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</si>
  <si>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</si>
  <si>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</si>
  <si>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</si>
  <si>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</si>
  <si>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</si>
  <si>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</si>
  <si>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</si>
  <si>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</si>
  <si>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</si>
  <si>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</si>
  <si>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</si>
  <si>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</si>
  <si>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</si>
  <si>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</si>
  <si>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</si>
  <si>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</si>
  <si>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</si>
  <si>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</si>
  <si>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</si>
  <si>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</si>
  <si>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</si>
  <si>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</si>
  <si>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</si>
  <si>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</si>
  <si>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</si>
  <si>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</si>
  <si>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</si>
  <si>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</si>
  <si>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</si>
  <si>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</si>
  <si>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</si>
  <si>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</si>
  <si>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</si>
  <si>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</si>
  <si>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</si>
  <si>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</si>
  <si>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</si>
  <si>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</si>
  <si>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</si>
  <si>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</si>
  <si>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</si>
  <si>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</si>
  <si>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</si>
  <si>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</si>
  <si>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</si>
  <si>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</si>
  <si>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</si>
  <si>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</si>
  <si>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</si>
  <si>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</si>
  <si>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</si>
  <si>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</si>
  <si>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</si>
  <si>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</si>
  <si>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</si>
  <si>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</si>
  <si>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</si>
  <si>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</si>
  <si>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</si>
  <si>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</si>
  <si>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</si>
  <si>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</si>
  <si>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</si>
  <si>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北海道苫小牧市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</si>
  <si>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</si>
  <si>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</si>
  <si>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</si>
  <si>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</si>
  <si>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</si>
  <si>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</si>
  <si>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</si>
  <si>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</si>
  <si>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</si>
  <si>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</si>
  <si>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</si>
  <si>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</si>
  <si>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</si>
  <si>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</si>
  <si>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</si>
  <si>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</si>
  <si>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</si>
  <si>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</si>
  <si>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</si>
  <si>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</si>
  <si>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</si>
  <si>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</si>
  <si>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</si>
  <si>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</si>
  <si>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</si>
  <si>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</si>
  <si>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</si>
  <si>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</si>
  <si>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</si>
  <si>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</si>
  <si>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</si>
  <si>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</si>
  <si>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</si>
  <si>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</si>
  <si>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</si>
  <si>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</si>
  <si>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</si>
  <si>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</si>
  <si>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</si>
  <si>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</si>
  <si>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</si>
  <si>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</si>
  <si>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</si>
  <si>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</si>
  <si>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</si>
  <si>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</si>
  <si>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</si>
  <si>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</si>
  <si>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</si>
  <si>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</si>
  <si>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</si>
  <si>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</si>
  <si>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</si>
  <si>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</si>
  <si>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</si>
  <si>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</si>
  <si>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</si>
  <si>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</si>
  <si>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</si>
  <si>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</si>
  <si>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</si>
  <si>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</si>
  <si>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</si>
  <si>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</si>
  <si>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</si>
  <si>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</si>
  <si>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</si>
  <si>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</si>
  <si>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</si>
  <si>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</si>
  <si>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</si>
  <si>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</si>
  <si>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</si>
  <si>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</si>
  <si>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</si>
  <si>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</si>
  <si>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</si>
  <si>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</si>
  <si>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</si>
  <si>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</si>
  <si>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</si>
  <si>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</si>
  <si>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</si>
  <si>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</si>
  <si>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</si>
  <si>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</si>
  <si>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</si>
  <si>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</si>
  <si>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</si>
  <si>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</si>
  <si>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</si>
  <si>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</si>
  <si>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</si>
  <si>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</si>
  <si>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</si>
  <si>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</si>
  <si>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</si>
  <si>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</si>
  <si>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</si>
  <si>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</si>
  <si>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</si>
  <si>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</si>
  <si>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</si>
  <si>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</si>
  <si>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</si>
  <si>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</si>
  <si>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</si>
  <si>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</si>
  <si>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</si>
  <si>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</si>
  <si>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</si>
  <si>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</si>
  <si>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</si>
  <si>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</si>
  <si>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</si>
  <si>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</si>
  <si>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</si>
  <si>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</si>
  <si>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</si>
  <si>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</si>
  <si>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</si>
  <si>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</si>
  <si>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</si>
  <si>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</si>
  <si>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</si>
  <si>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</si>
  <si>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</si>
  <si>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</si>
  <si>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</si>
  <si>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</si>
  <si>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</si>
  <si>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</si>
  <si>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</si>
  <si>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</si>
  <si>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</si>
  <si>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</si>
  <si>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</si>
  <si>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</si>
  <si>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</si>
  <si>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</si>
  <si>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</si>
  <si>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</si>
  <si>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</si>
  <si>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</si>
  <si>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</si>
  <si>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</si>
  <si>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</si>
  <si>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</si>
  <si>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</si>
  <si>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</si>
  <si>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北海道苫小牧市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</si>
  <si>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</si>
  <si>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</si>
  <si>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</si>
  <si>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</si>
  <si>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</si>
  <si>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</si>
  <si>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</si>
  <si>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</si>
  <si>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</si>
  <si>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</si>
  <si>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</si>
  <si>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</si>
  <si>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</si>
  <si>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</si>
  <si>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</si>
  <si>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</si>
  <si>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</si>
  <si>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</si>
  <si>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</si>
  <si>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</si>
  <si>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</si>
  <si>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</si>
  <si>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</si>
  <si>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</si>
  <si>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</si>
  <si>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</si>
  <si>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</si>
  <si>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</si>
  <si>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</si>
  <si>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</si>
  <si>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</si>
  <si>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</si>
  <si>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</si>
  <si>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</si>
  <si>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</si>
  <si>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</si>
  <si>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</si>
  <si>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</si>
  <si>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</si>
  <si>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市立病院事業会計</t>
    <phoneticPr fontId="5"/>
  </si>
  <si>
    <t>公設地方卸売市場事業会計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</si>
  <si>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</si>
  <si>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</si>
  <si>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</si>
  <si>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</si>
  <si>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</si>
  <si>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</si>
  <si>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</si>
  <si>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</si>
  <si>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</si>
  <si>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</si>
  <si>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</si>
  <si>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</si>
  <si>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</si>
  <si>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</si>
  <si>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</si>
  <si>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</si>
  <si>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</si>
  <si>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</si>
  <si>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</si>
  <si>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</si>
  <si>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</si>
  <si>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</si>
  <si>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</si>
  <si>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</si>
  <si>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</si>
  <si>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</si>
  <si>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</si>
  <si>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</si>
  <si>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</si>
  <si>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</si>
  <si>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</si>
  <si>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</si>
  <si>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</si>
  <si>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</si>
  <si>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</si>
  <si>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</si>
  <si>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</si>
  <si>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</si>
  <si>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</si>
  <si>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</si>
  <si>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</si>
  <si>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</si>
  <si>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</si>
  <si>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</si>
  <si>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</si>
  <si>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</si>
  <si>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</si>
  <si>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</si>
  <si>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</si>
  <si>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</si>
  <si>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</si>
  <si>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</si>
  <si>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</si>
  <si>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</si>
  <si>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</si>
  <si>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</si>
  <si>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</si>
  <si>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</si>
  <si>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</si>
  <si>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</si>
  <si>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</si>
  <si>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</si>
  <si>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</si>
  <si>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</si>
  <si>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</si>
  <si>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</si>
  <si>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</si>
  <si>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</si>
  <si>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</si>
  <si>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</si>
  <si>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</si>
  <si>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</si>
  <si>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</si>
  <si>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</si>
  <si>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</si>
  <si>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</si>
  <si>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</si>
  <si>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</si>
  <si>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</si>
  <si>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</si>
  <si>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</si>
  <si>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</si>
  <si>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</si>
  <si>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</si>
  <si>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</si>
  <si>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</si>
  <si>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</si>
  <si>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</si>
  <si>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</si>
  <si>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</si>
  <si>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</si>
  <si>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</si>
  <si>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</si>
  <si>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</si>
  <si>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</si>
  <si>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</si>
  <si>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</si>
  <si>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</si>
  <si>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</si>
  <si>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</si>
  <si>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</si>
  <si>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</si>
  <si>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</si>
  <si>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</si>
  <si>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</si>
  <si>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</si>
  <si>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</si>
  <si>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</si>
  <si>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</si>
  <si>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</si>
  <si>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</si>
  <si>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</si>
  <si>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</si>
  <si>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</si>
  <si>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</si>
  <si>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</si>
  <si>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</si>
  <si>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</si>
  <si>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</si>
  <si>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</si>
  <si>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</si>
  <si>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</si>
  <si>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</si>
  <si>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</si>
  <si>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</si>
  <si>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</si>
  <si>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</si>
  <si>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</si>
  <si>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</si>
  <si>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</si>
  <si>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</si>
  <si>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</si>
  <si>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</si>
  <si>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</si>
  <si>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</si>
  <si>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0.50</t>
  </si>
  <si>
    <t>▲ 0.82</t>
  </si>
  <si>
    <t>▲ 0.19</t>
  </si>
  <si>
    <t>▲ 0.48</t>
  </si>
  <si>
    <t>市立病院事業会計</t>
  </si>
  <si>
    <t>▲ 3.28</t>
  </si>
  <si>
    <t>▲ 0.56</t>
  </si>
  <si>
    <t>水道事業会計</t>
  </si>
  <si>
    <t>下水道事業会計</t>
  </si>
  <si>
    <t>一般会計</t>
  </si>
  <si>
    <t>公設地方卸売市場事業会計</t>
  </si>
  <si>
    <t>介護保険事業特別会計</t>
  </si>
  <si>
    <t>後期高齢者医療特別会計</t>
  </si>
  <si>
    <t>国民健康保険事業特別会計</t>
  </si>
  <si>
    <t>その他会計（赤字）</t>
  </si>
  <si>
    <t>その他会計（黒字）</t>
  </si>
  <si>
    <t>R01</t>
    <phoneticPr fontId="5"/>
  </si>
  <si>
    <t>R02</t>
    <phoneticPr fontId="5"/>
  </si>
  <si>
    <t>R03</t>
    <phoneticPr fontId="5"/>
  </si>
  <si>
    <t>R04</t>
    <phoneticPr fontId="5"/>
  </si>
  <si>
    <t>R05</t>
    <phoneticPr fontId="5"/>
  </si>
  <si>
    <t>苫小牧港管理組合（一般会計）</t>
  </si>
  <si>
    <t>苫小牧港管理組合（港湾整備特別会計）</t>
  </si>
  <si>
    <t>（一財）ハスカッププラザ</t>
    <rPh sb="1" eb="3">
      <t>イチザイ</t>
    </rPh>
    <phoneticPr fontId="2"/>
  </si>
  <si>
    <t>（一財）苫小牧市勤労者共済センター</t>
    <rPh sb="1" eb="3">
      <t>イチザイ</t>
    </rPh>
    <rPh sb="4" eb="8">
      <t>トマコマイシ</t>
    </rPh>
    <rPh sb="8" eb="11">
      <t>キンロウシャ</t>
    </rPh>
    <rPh sb="11" eb="13">
      <t>キョウサイ</t>
    </rPh>
    <phoneticPr fontId="2"/>
  </si>
  <si>
    <t>苫小牧ガス（株）</t>
    <rPh sb="0" eb="3">
      <t>トマコマイ</t>
    </rPh>
    <rPh sb="5" eb="8">
      <t>カブ</t>
    </rPh>
    <phoneticPr fontId="2"/>
  </si>
  <si>
    <t>（株）苫小牧オートリゾート</t>
    <rPh sb="0" eb="3">
      <t>カブ</t>
    </rPh>
    <rPh sb="3" eb="6">
      <t>トマコマイ</t>
    </rPh>
    <phoneticPr fontId="2"/>
  </si>
  <si>
    <t>（公財）苫小牧市スポーツ協会</t>
    <rPh sb="1" eb="2">
      <t>コウ</t>
    </rPh>
    <rPh sb="2" eb="3">
      <t>ザイ</t>
    </rPh>
    <rPh sb="4" eb="7">
      <t>トマコマイ</t>
    </rPh>
    <rPh sb="7" eb="8">
      <t>シ</t>
    </rPh>
    <rPh sb="12" eb="14">
      <t>キョウカイ</t>
    </rPh>
    <phoneticPr fontId="2"/>
  </si>
  <si>
    <t>（公財）道央産業振興財団</t>
    <rPh sb="1" eb="2">
      <t>コウ</t>
    </rPh>
    <rPh sb="2" eb="3">
      <t>ザイ</t>
    </rPh>
    <rPh sb="4" eb="6">
      <t>ドウオウ</t>
    </rPh>
    <rPh sb="6" eb="8">
      <t>サンギョウ</t>
    </rPh>
    <rPh sb="8" eb="10">
      <t>シンコウ</t>
    </rPh>
    <rPh sb="10" eb="12">
      <t>ザイダン</t>
    </rPh>
    <phoneticPr fontId="2"/>
  </si>
  <si>
    <t>（公財）新千歳空港周辺環境整備財団</t>
    <rPh sb="1" eb="2">
      <t>コウ</t>
    </rPh>
    <rPh sb="2" eb="3">
      <t>ザイ</t>
    </rPh>
    <rPh sb="4" eb="7">
      <t>シンチトセ</t>
    </rPh>
    <rPh sb="7" eb="9">
      <t>クウコウ</t>
    </rPh>
    <rPh sb="9" eb="11">
      <t>シュウヘン</t>
    </rPh>
    <rPh sb="11" eb="13">
      <t>カンキョウ</t>
    </rPh>
    <rPh sb="13" eb="15">
      <t>セイビ</t>
    </rPh>
    <rPh sb="15" eb="17">
      <t>ザイダン</t>
    </rPh>
    <phoneticPr fontId="2"/>
  </si>
  <si>
    <t>-</t>
    <phoneticPr fontId="2"/>
  </si>
  <si>
    <t>公共施設整備基金</t>
    <phoneticPr fontId="5"/>
  </si>
  <si>
    <t>総合戦略推進基金</t>
    <phoneticPr fontId="2"/>
  </si>
  <si>
    <t>廃棄物処理施設整備基金</t>
    <phoneticPr fontId="2"/>
  </si>
  <si>
    <t>教育施設整備基金</t>
    <phoneticPr fontId="2"/>
  </si>
  <si>
    <t>旧道立病院改修等事業基金</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</si>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</sst>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30A2-41AE-9FAA-B656C00C5F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69493</c:v>
                </c:pt>
                <c:pt idx="1">
                  <c:v>81490</c:v>
                </c:pt>
                <c:pt idx="2">
                  <c:v>58793</c:v>
                </c:pt>
                <c:pt idx="3">
                  <c:v>46883</c:v>
                </c:pt>
                <c:pt idx="4">
                  <c:v>67099</c:v>
                </c:pt>
              </c:numCache>
            </c:numRef>
          </c:val>
          <c:smooth val="0"/>
          <c:extLst>
            <c:ext xmlns:c16="http://schemas.microsoft.com/office/drawing/2014/chart" uri="{C3380CC4-5D6E-409C-BE32-E72D297353CC}">
              <c16:uniqueId val="{00000001-30A2-41AE-9FAA-B656C00C5F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3.92</c:v>
                </c:pt>
                <c:pt idx="1">
                  <c:v>2.89</c:v>
                </c:pt>
                <c:pt idx="2">
                  <c:v>4.6500000000000004</c:v>
                </c:pt>
                <c:pt idx="3">
                  <c:v>3.9</c:v>
                </c:pt>
                <c:pt idx="4">
                  <c:v>2.93</c:v>
                </c:pt>
              </c:numCache>
            </c:numRef>
          </c:val>
          <c:extLst>
            <c:ext xmlns:c16="http://schemas.microsoft.com/office/drawing/2014/chart" uri="{C3380CC4-5D6E-409C-BE32-E72D297353CC}">
              <c16:uniqueId val="{00000000-638C-42C2-8A79-98A72AAFD3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8.92</c:v>
                </c:pt>
                <c:pt idx="1">
                  <c:v>8.84</c:v>
                </c:pt>
                <c:pt idx="2">
                  <c:v>9.52</c:v>
                </c:pt>
                <c:pt idx="3">
                  <c:v>10.37</c:v>
                </c:pt>
                <c:pt idx="4">
                  <c:v>10.6</c:v>
                </c:pt>
              </c:numCache>
            </c:numRef>
          </c:val>
          <c:extLst>
            <c:ext xmlns:c16="http://schemas.microsoft.com/office/drawing/2014/chart" uri="{C3380CC4-5D6E-409C-BE32-E72D297353CC}">
              <c16:uniqueId val="{00000001-638C-42C2-8A79-98A72AAFD3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c:v>
                </c:pt>
                <c:pt idx="1">
                  <c:v>-0.82</c:v>
                </c:pt>
                <c:pt idx="2">
                  <c:v>2.84</c:v>
                </c:pt>
                <c:pt idx="3">
                  <c:v>-0.19</c:v>
                </c:pt>
                <c:pt idx="4">
                  <c:v>-0.48</c:v>
                </c:pt>
              </c:numCache>
            </c:numRef>
          </c:val>
          <c:smooth val="0"/>
          <c:extLst>
            <c:ext xmlns:c16="http://schemas.microsoft.com/office/drawing/2014/chart" uri="{C3380CC4-5D6E-409C-BE32-E72D297353CC}">
              <c16:uniqueId val="{00000002-638C-42C2-8A79-98A72AAFD3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5E3-4E5E-90E4-8C0F432397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E3-4E5E-90E4-8C0F432397D8}"/>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c:v>
                </c:pt>
                <c:pt idx="2">
                  <c:v>#N/A</c:v>
                </c:pt>
                <c:pt idx="3">
                  <c:v>0.32</c:v>
                </c:pt>
                <c:pt idx="4">
                  <c:v>#N/A</c:v>
                </c:pt>
                <c:pt idx="5">
                  <c:v>0.22</c:v>
                </c:pt>
                <c:pt idx="6">
                  <c:v>#N/A</c:v>
                </c:pt>
                <c:pt idx="7">
                  <c:v>0.01</c:v>
                </c:pt>
                <c:pt idx="8">
                  <c:v>#N/A</c:v>
                </c:pt>
                <c:pt idx="9">
                  <c:v>0.01</c:v>
                </c:pt>
              </c:numCache>
            </c:numRef>
          </c:val>
          <c:extLst>
            <c:ext xmlns:c16="http://schemas.microsoft.com/office/drawing/2014/chart" uri="{C3380CC4-5D6E-409C-BE32-E72D297353CC}">
              <c16:uniqueId val="{00000002-A5E3-4E5E-90E4-8C0F432397D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0.17</c:v>
                </c:pt>
                <c:pt idx="2">
                  <c:v>#N/A</c:v>
                </c:pt>
                <c:pt idx="3">
                  <c:v>0.18</c:v>
                </c:pt>
                <c:pt idx="4">
                  <c:v>#N/A</c:v>
                </c:pt>
                <c:pt idx="5">
                  <c:v>0.18</c:v>
                </c:pt>
                <c:pt idx="6">
                  <c:v>#N/A</c:v>
                </c:pt>
                <c:pt idx="7">
                  <c:v>0.19</c:v>
                </c:pt>
                <c:pt idx="8">
                  <c:v>#N/A</c:v>
                </c:pt>
                <c:pt idx="9">
                  <c:v>0.19</c:v>
                </c:pt>
              </c:numCache>
            </c:numRef>
          </c:val>
          <c:extLst>
            <c:ext xmlns:c16="http://schemas.microsoft.com/office/drawing/2014/chart" uri="{C3380CC4-5D6E-409C-BE32-E72D297353CC}">
              <c16:uniqueId val="{00000003-A5E3-4E5E-90E4-8C0F432397D8}"/>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c:v>
                </c:pt>
                <c:pt idx="2">
                  <c:v>#N/A</c:v>
                </c:pt>
                <c:pt idx="3">
                  <c:v>0.95</c:v>
                </c:pt>
                <c:pt idx="4">
                  <c:v>#N/A</c:v>
                </c:pt>
                <c:pt idx="5">
                  <c:v>0.59</c:v>
                </c:pt>
                <c:pt idx="6">
                  <c:v>#N/A</c:v>
                </c:pt>
                <c:pt idx="7">
                  <c:v>1.1100000000000001</c:v>
                </c:pt>
                <c:pt idx="8">
                  <c:v>#N/A</c:v>
                </c:pt>
                <c:pt idx="9">
                  <c:v>0.71</c:v>
                </c:pt>
              </c:numCache>
            </c:numRef>
          </c:val>
          <c:extLst>
            <c:ext xmlns:c16="http://schemas.microsoft.com/office/drawing/2014/chart" uri="{C3380CC4-5D6E-409C-BE32-E72D297353CC}">
              <c16:uniqueId val="{00000004-A5E3-4E5E-90E4-8C0F432397D8}"/>
            </c:ext>
          </c:extLst>
        </c:ser>
        <c:ser>
          <c:idx val="5"/>
          <c:order val="5"/>
          <c:tx>
            <c:strRef>
              <c:f>データシート!$A$32</c:f>
              <c:strCache>
                <c:ptCount val="1"/>
                <c:pt idx="0">
                  <c:v>公設地方卸売市場事業会計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1.34</c:v>
                </c:pt>
                <c:pt idx="2">
                  <c:v>#N/A</c:v>
                </c:pt>
                <c:pt idx="3">
                  <c:v>1.17</c:v>
                </c:pt>
                <c:pt idx="4">
                  <c:v>#N/A</c:v>
                </c:pt>
                <c:pt idx="5">
                  <c:v>0.96</c:v>
                </c:pt>
                <c:pt idx="6">
                  <c:v>#N/A</c:v>
                </c:pt>
                <c:pt idx="7">
                  <c:v>0.92</c:v>
                </c:pt>
                <c:pt idx="8">
                  <c:v>#N/A</c:v>
                </c:pt>
                <c:pt idx="9">
                  <c:v>0.87</c:v>
                </c:pt>
              </c:numCache>
            </c:numRef>
          </c:val>
          <c:extLst>
            <c:ext xmlns:c16="http://schemas.microsoft.com/office/drawing/2014/chart" uri="{C3380CC4-5D6E-409C-BE32-E72D297353CC}">
              <c16:uniqueId val="{00000005-A5E3-4E5E-90E4-8C0F432397D8}"/>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3.92</c:v>
                </c:pt>
                <c:pt idx="2">
                  <c:v>#N/A</c:v>
                </c:pt>
                <c:pt idx="3">
                  <c:v>2.88</c:v>
                </c:pt>
                <c:pt idx="4">
                  <c:v>#N/A</c:v>
                </c:pt>
                <c:pt idx="5">
                  <c:v>4.6399999999999997</c:v>
                </c:pt>
                <c:pt idx="6">
                  <c:v>#N/A</c:v>
                </c:pt>
                <c:pt idx="7">
                  <c:v>3.89</c:v>
                </c:pt>
                <c:pt idx="8">
                  <c:v>#N/A</c:v>
                </c:pt>
                <c:pt idx="9">
                  <c:v>2.93</c:v>
                </c:pt>
              </c:numCache>
            </c:numRef>
          </c:val>
          <c:extLst>
            <c:ext xmlns:c16="http://schemas.microsoft.com/office/drawing/2014/chart" uri="{C3380CC4-5D6E-409C-BE32-E72D297353CC}">
              <c16:uniqueId val="{00000006-A5E3-4E5E-90E4-8C0F432397D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3.64</c:v>
                </c:pt>
                <c:pt idx="2">
                  <c:v>#N/A</c:v>
                </c:pt>
                <c:pt idx="3">
                  <c:v>3.72</c:v>
                </c:pt>
                <c:pt idx="4">
                  <c:v>#N/A</c:v>
                </c:pt>
                <c:pt idx="5">
                  <c:v>3.84</c:v>
                </c:pt>
                <c:pt idx="6">
                  <c:v>#N/A</c:v>
                </c:pt>
                <c:pt idx="7">
                  <c:v>3.96</c:v>
                </c:pt>
                <c:pt idx="8">
                  <c:v>#N/A</c:v>
                </c:pt>
                <c:pt idx="9">
                  <c:v>3.69</c:v>
                </c:pt>
              </c:numCache>
            </c:numRef>
          </c:val>
          <c:extLst>
            <c:ext xmlns:c16="http://schemas.microsoft.com/office/drawing/2014/chart" uri="{C3380CC4-5D6E-409C-BE32-E72D297353CC}">
              <c16:uniqueId val="{00000007-A5E3-4E5E-90E4-8C0F432397D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4.28</c:v>
                </c:pt>
                <c:pt idx="2">
                  <c:v>#N/A</c:v>
                </c:pt>
                <c:pt idx="3">
                  <c:v>4.28</c:v>
                </c:pt>
                <c:pt idx="4">
                  <c:v>#N/A</c:v>
                </c:pt>
                <c:pt idx="5">
                  <c:v>4.22</c:v>
                </c:pt>
                <c:pt idx="6">
                  <c:v>#N/A</c:v>
                </c:pt>
                <c:pt idx="7">
                  <c:v>4.42</c:v>
                </c:pt>
                <c:pt idx="8">
                  <c:v>#N/A</c:v>
                </c:pt>
                <c:pt idx="9">
                  <c:v>4.26</c:v>
                </c:pt>
              </c:numCache>
            </c:numRef>
          </c:val>
          <c:extLst>
            <c:ext xmlns:c16="http://schemas.microsoft.com/office/drawing/2014/chart" uri="{C3380CC4-5D6E-409C-BE32-E72D297353CC}">
              <c16:uniqueId val="{00000008-A5E3-4E5E-90E4-8C0F432397D8}"/>
            </c:ext>
          </c:extLst>
        </c:ser>
        <c:ser>
          <c:idx val="9"/>
          <c:order val="9"/>
          <c:tx>
            <c:strRef>
              <c:f>データシート!$A$36</c:f>
              <c:strCache>
                <c:ptCount val="1"/>
                <c:pt idx="0">
                  <c:v>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3.28</c:v>
                </c:pt>
                <c:pt idx="1">
                  <c:v>#N/A</c:v>
                </c:pt>
                <c:pt idx="2">
                  <c:v>0.56000000000000005</c:v>
                </c:pt>
                <c:pt idx="3">
                  <c:v>#N/A</c:v>
                </c:pt>
                <c:pt idx="4">
                  <c:v>#N/A</c:v>
                </c:pt>
                <c:pt idx="5">
                  <c:v>3.56</c:v>
                </c:pt>
                <c:pt idx="6">
                  <c:v>#N/A</c:v>
                </c:pt>
                <c:pt idx="7">
                  <c:v>6.13</c:v>
                </c:pt>
                <c:pt idx="8">
                  <c:v>#N/A</c:v>
                </c:pt>
                <c:pt idx="9">
                  <c:v>5.0199999999999996</c:v>
                </c:pt>
              </c:numCache>
            </c:numRef>
          </c:val>
          <c:extLst>
            <c:ext xmlns:c16="http://schemas.microsoft.com/office/drawing/2014/chart" uri="{C3380CC4-5D6E-409C-BE32-E72D297353CC}">
              <c16:uniqueId val="{00000009-A5E3-4E5E-90E4-8C0F432397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7163</c:v>
                </c:pt>
                <c:pt idx="5">
                  <c:v>7191</c:v>
                </c:pt>
                <c:pt idx="8">
                  <c:v>7124</c:v>
                </c:pt>
                <c:pt idx="11">
                  <c:v>7078</c:v>
                </c:pt>
                <c:pt idx="14">
                  <c:v>6907</c:v>
                </c:pt>
              </c:numCache>
            </c:numRef>
          </c:val>
          <c:extLst>
            <c:ext xmlns:c16="http://schemas.microsoft.com/office/drawing/2014/chart" uri="{C3380CC4-5D6E-409C-BE32-E72D297353CC}">
              <c16:uniqueId val="{00000000-4EAB-4C5E-B130-5356552400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AB-4C5E-B130-5356552400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136</c:v>
                </c:pt>
                <c:pt idx="3">
                  <c:v>157</c:v>
                </c:pt>
                <c:pt idx="6">
                  <c:v>262</c:v>
                </c:pt>
                <c:pt idx="9">
                  <c:v>178</c:v>
                </c:pt>
                <c:pt idx="12">
                  <c:v>176</c:v>
                </c:pt>
              </c:numCache>
            </c:numRef>
          </c:val>
          <c:extLst>
            <c:ext xmlns:c16="http://schemas.microsoft.com/office/drawing/2014/chart" uri="{C3380CC4-5D6E-409C-BE32-E72D297353CC}">
              <c16:uniqueId val="{00000002-4EAB-4C5E-B130-5356552400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396</c:v>
                </c:pt>
                <c:pt idx="3">
                  <c:v>401</c:v>
                </c:pt>
                <c:pt idx="6">
                  <c:v>359</c:v>
                </c:pt>
                <c:pt idx="9">
                  <c:v>362</c:v>
                </c:pt>
                <c:pt idx="12">
                  <c:v>400</c:v>
                </c:pt>
              </c:numCache>
            </c:numRef>
          </c:val>
          <c:extLst>
            <c:ext xmlns:c16="http://schemas.microsoft.com/office/drawing/2014/chart" uri="{C3380CC4-5D6E-409C-BE32-E72D297353CC}">
              <c16:uniqueId val="{00000003-4EAB-4C5E-B130-5356552400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1648</c:v>
                </c:pt>
                <c:pt idx="3">
                  <c:v>1686</c:v>
                </c:pt>
                <c:pt idx="6">
                  <c:v>1694</c:v>
                </c:pt>
                <c:pt idx="9">
                  <c:v>1651</c:v>
                </c:pt>
                <c:pt idx="12">
                  <c:v>1649</c:v>
                </c:pt>
              </c:numCache>
            </c:numRef>
          </c:val>
          <c:extLst>
            <c:ext xmlns:c16="http://schemas.microsoft.com/office/drawing/2014/chart" uri="{C3380CC4-5D6E-409C-BE32-E72D297353CC}">
              <c16:uniqueId val="{00000004-4EAB-4C5E-B130-5356552400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AB-4C5E-B130-5356552400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AB-4C5E-B130-5356552400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7207</c:v>
                </c:pt>
                <c:pt idx="3">
                  <c:v>7196</c:v>
                </c:pt>
                <c:pt idx="6">
                  <c:v>7446</c:v>
                </c:pt>
                <c:pt idx="9">
                  <c:v>7703</c:v>
                </c:pt>
                <c:pt idx="12">
                  <c:v>7696</c:v>
                </c:pt>
              </c:numCache>
            </c:numRef>
          </c:val>
          <c:extLst>
            <c:ext xmlns:c16="http://schemas.microsoft.com/office/drawing/2014/chart" uri="{C3380CC4-5D6E-409C-BE32-E72D297353CC}">
              <c16:uniqueId val="{00000007-4EAB-4C5E-B130-5356552400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2224</c:v>
                </c:pt>
                <c:pt idx="2">
                  <c:v>#N/A</c:v>
                </c:pt>
                <c:pt idx="3">
                  <c:v>#N/A</c:v>
                </c:pt>
                <c:pt idx="4">
                  <c:v>2249</c:v>
                </c:pt>
                <c:pt idx="5">
                  <c:v>#N/A</c:v>
                </c:pt>
                <c:pt idx="6">
                  <c:v>#N/A</c:v>
                </c:pt>
                <c:pt idx="7">
                  <c:v>2637</c:v>
                </c:pt>
                <c:pt idx="8">
                  <c:v>#N/A</c:v>
                </c:pt>
                <c:pt idx="9">
                  <c:v>#N/A</c:v>
                </c:pt>
                <c:pt idx="10">
                  <c:v>2816</c:v>
                </c:pt>
                <c:pt idx="11">
                  <c:v>#N/A</c:v>
                </c:pt>
                <c:pt idx="12">
                  <c:v>#N/A</c:v>
                </c:pt>
                <c:pt idx="13">
                  <c:v>3014</c:v>
                </c:pt>
                <c:pt idx="14">
                  <c:v>#N/A</c:v>
                </c:pt>
              </c:numCache>
            </c:numRef>
          </c:val>
          <c:smooth val="0"/>
          <c:extLst>
            <c:ext xmlns:c16="http://schemas.microsoft.com/office/drawing/2014/chart" uri="{C3380CC4-5D6E-409C-BE32-E72D297353CC}">
              <c16:uniqueId val="{00000008-4EAB-4C5E-B130-5356552400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62266</c:v>
                </c:pt>
                <c:pt idx="5">
                  <c:v>62551</c:v>
                </c:pt>
                <c:pt idx="8">
                  <c:v>61466</c:v>
                </c:pt>
                <c:pt idx="11">
                  <c:v>59237</c:v>
                </c:pt>
                <c:pt idx="14">
                  <c:v>56934</c:v>
                </c:pt>
              </c:numCache>
            </c:numRef>
          </c:val>
          <c:extLst>
            <c:ext xmlns:c16="http://schemas.microsoft.com/office/drawing/2014/chart" uri="{C3380CC4-5D6E-409C-BE32-E72D297353CC}">
              <c16:uniqueId val="{00000000-EACE-4060-B827-0D5C95FD3A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23460</c:v>
                </c:pt>
                <c:pt idx="5">
                  <c:v>24414</c:v>
                </c:pt>
                <c:pt idx="8">
                  <c:v>24041</c:v>
                </c:pt>
                <c:pt idx="11">
                  <c:v>22594</c:v>
                </c:pt>
                <c:pt idx="14">
                  <c:v>19658</c:v>
                </c:pt>
              </c:numCache>
            </c:numRef>
          </c:val>
          <c:extLst>
            <c:ext xmlns:c16="http://schemas.microsoft.com/office/drawing/2014/chart" uri="{C3380CC4-5D6E-409C-BE32-E72D297353CC}">
              <c16:uniqueId val="{00000001-EACE-4060-B827-0D5C95FD3A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11835</c:v>
                </c:pt>
                <c:pt idx="5">
                  <c:v>12143</c:v>
                </c:pt>
                <c:pt idx="8">
                  <c:v>14488</c:v>
                </c:pt>
                <c:pt idx="11">
                  <c:v>15874</c:v>
                </c:pt>
                <c:pt idx="14">
                  <c:v>16838</c:v>
                </c:pt>
              </c:numCache>
            </c:numRef>
          </c:val>
          <c:extLst>
            <c:ext xmlns:c16="http://schemas.microsoft.com/office/drawing/2014/chart" uri="{C3380CC4-5D6E-409C-BE32-E72D297353CC}">
              <c16:uniqueId val="{00000002-EACE-4060-B827-0D5C95FD3A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CE-4060-B827-0D5C95FD3A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CE-4060-B827-0D5C95FD3A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CE-4060-B827-0D5C95FD3A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6237</c:v>
                </c:pt>
                <c:pt idx="3">
                  <c:v>6319</c:v>
                </c:pt>
                <c:pt idx="6">
                  <c:v>6553</c:v>
                </c:pt>
                <c:pt idx="9">
                  <c:v>6670</c:v>
                </c:pt>
                <c:pt idx="12">
                  <c:v>7083</c:v>
                </c:pt>
              </c:numCache>
            </c:numRef>
          </c:val>
          <c:extLst>
            <c:ext xmlns:c16="http://schemas.microsoft.com/office/drawing/2014/chart" uri="{C3380CC4-5D6E-409C-BE32-E72D297353CC}">
              <c16:uniqueId val="{00000006-EACE-4060-B827-0D5C95FD3A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4394</c:v>
                </c:pt>
                <c:pt idx="3">
                  <c:v>4312</c:v>
                </c:pt>
                <c:pt idx="6">
                  <c:v>4232</c:v>
                </c:pt>
                <c:pt idx="9">
                  <c:v>4412</c:v>
                </c:pt>
                <c:pt idx="12">
                  <c:v>4787</c:v>
                </c:pt>
              </c:numCache>
            </c:numRef>
          </c:val>
          <c:extLst>
            <c:ext xmlns:c16="http://schemas.microsoft.com/office/drawing/2014/chart" uri="{C3380CC4-5D6E-409C-BE32-E72D297353CC}">
              <c16:uniqueId val="{00000007-EACE-4060-B827-0D5C95FD3A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19360</c:v>
                </c:pt>
                <c:pt idx="3">
                  <c:v>18540</c:v>
                </c:pt>
                <c:pt idx="6">
                  <c:v>18166</c:v>
                </c:pt>
                <c:pt idx="9">
                  <c:v>17494</c:v>
                </c:pt>
                <c:pt idx="12">
                  <c:v>16507</c:v>
                </c:pt>
              </c:numCache>
            </c:numRef>
          </c:val>
          <c:extLst>
            <c:ext xmlns:c16="http://schemas.microsoft.com/office/drawing/2014/chart" uri="{C3380CC4-5D6E-409C-BE32-E72D297353CC}">
              <c16:uniqueId val="{00000008-EACE-4060-B827-0D5C95FD3A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2037</c:v>
                </c:pt>
                <c:pt idx="3">
                  <c:v>1824</c:v>
                </c:pt>
                <c:pt idx="6">
                  <c:v>1656</c:v>
                </c:pt>
                <c:pt idx="9">
                  <c:v>3713</c:v>
                </c:pt>
                <c:pt idx="12">
                  <c:v>4668</c:v>
                </c:pt>
              </c:numCache>
            </c:numRef>
          </c:val>
          <c:extLst>
            <c:ext xmlns:c16="http://schemas.microsoft.com/office/drawing/2014/chart" uri="{C3380CC4-5D6E-409C-BE32-E72D297353CC}">
              <c16:uniqueId val="{00000009-EACE-4060-B827-0D5C95FD3A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87492</c:v>
                </c:pt>
                <c:pt idx="3">
                  <c:v>91069</c:v>
                </c:pt>
                <c:pt idx="6">
                  <c:v>90918</c:v>
                </c:pt>
                <c:pt idx="9">
                  <c:v>88144</c:v>
                </c:pt>
                <c:pt idx="12">
                  <c:v>86820</c:v>
                </c:pt>
              </c:numCache>
            </c:numRef>
          </c:val>
          <c:extLst>
            <c:ext xmlns:c16="http://schemas.microsoft.com/office/drawing/2014/chart" uri="{C3380CC4-5D6E-409C-BE32-E72D297353CC}">
              <c16:uniqueId val="{0000000A-EACE-4060-B827-0D5C95FD3A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21960</c:v>
                </c:pt>
                <c:pt idx="2">
                  <c:v>#N/A</c:v>
                </c:pt>
                <c:pt idx="3">
                  <c:v>#N/A</c:v>
                </c:pt>
                <c:pt idx="4">
                  <c:v>22956</c:v>
                </c:pt>
                <c:pt idx="5">
                  <c:v>#N/A</c:v>
                </c:pt>
                <c:pt idx="6">
                  <c:v>#N/A</c:v>
                </c:pt>
                <c:pt idx="7">
                  <c:v>21530</c:v>
                </c:pt>
                <c:pt idx="8">
                  <c:v>#N/A</c:v>
                </c:pt>
                <c:pt idx="9">
                  <c:v>#N/A</c:v>
                </c:pt>
                <c:pt idx="10">
                  <c:v>22728</c:v>
                </c:pt>
                <c:pt idx="11">
                  <c:v>#N/A</c:v>
                </c:pt>
                <c:pt idx="12">
                  <c:v>#N/A</c:v>
                </c:pt>
                <c:pt idx="13">
                  <c:v>26435</c:v>
                </c:pt>
                <c:pt idx="14">
                  <c:v>#N/A</c:v>
                </c:pt>
              </c:numCache>
            </c:numRef>
          </c:val>
          <c:smooth val="0"/>
          <c:extLst>
            <c:ext xmlns:c16="http://schemas.microsoft.com/office/drawing/2014/chart" uri="{C3380CC4-5D6E-409C-BE32-E72D297353CC}">
              <c16:uniqueId val="{0000000B-EACE-4060-B827-0D5C95FD3A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3974</c:v>
                </c:pt>
                <c:pt idx="1">
                  <c:v>4243</c:v>
                </c:pt>
                <c:pt idx="2">
                  <c:v>4416</c:v>
                </c:pt>
              </c:numCache>
            </c:numRef>
          </c:val>
          <c:extLst>
            <c:ext xmlns:c16="http://schemas.microsoft.com/office/drawing/2014/chart" uri="{C3380CC4-5D6E-409C-BE32-E72D297353CC}">
              <c16:uniqueId val="{00000000-F4AB-4850-9634-DC0C6FF474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2852</c:v>
                </c:pt>
                <c:pt idx="1">
                  <c:v>3276</c:v>
                </c:pt>
                <c:pt idx="2">
                  <c:v>3491</c:v>
                </c:pt>
              </c:numCache>
            </c:numRef>
          </c:val>
          <c:extLst>
            <c:ext xmlns:c16="http://schemas.microsoft.com/office/drawing/2014/chart" uri="{C3380CC4-5D6E-409C-BE32-E72D297353CC}">
              <c16:uniqueId val="{00000001-F4AB-4850-9634-DC0C6FF474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5292</c:v>
                </c:pt>
                <c:pt idx="1">
                  <c:v>5844</c:v>
                </c:pt>
                <c:pt idx="2">
                  <c:v>6485</c:v>
                </c:pt>
              </c:numCache>
            </c:numRef>
          </c:val>
          <c:extLst>
            <c:ext xmlns:c16="http://schemas.microsoft.com/office/drawing/2014/chart" uri="{C3380CC4-5D6E-409C-BE32-E72D297353CC}">
              <c16:uniqueId val="{00000002-F4AB-4850-9634-DC0C6FF474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166,846
165,467
561.66
91,544,670
90,205,992
1,221,715
41,683,675
86,819,753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財政力指数は、類似団体平均を</a:t>
          </a:r>
          <a:r>
            <a:rPr kumimoji="1" lang="en-US" altLang="ja-JP" sz="1100" b="0" i="0" baseline="0">
              <a:solidFill>
                <a:sysClr val="windowText" lastClr="000000"/>
              </a:solidFill>
              <a:effectLst/>
              <a:latin typeface="+mn-lt"/>
              <a:ea typeface="+mn-ea"/>
              <a:cs typeface="+mn-cs"/>
            </a:rPr>
            <a:t>0.15</a:t>
          </a:r>
          <a:r>
            <a:rPr kumimoji="1" lang="ja-JP" altLang="ja-JP" sz="1100" b="0" i="0" baseline="0">
              <a:solidFill>
                <a:sysClr val="windowText" lastClr="000000"/>
              </a:solidFill>
              <a:effectLst/>
              <a:latin typeface="+mn-lt"/>
              <a:ea typeface="+mn-ea"/>
              <a:cs typeface="+mn-cs"/>
            </a:rPr>
            <a:t>ポイント下回るものの、ほぼ横ばいで推移しています。</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今後も更なる人口減少に伴う税収の減少や社会保障関連費の増加に伴い、財政の逼迫が懸念されるため、市税の徴収率向上や広告料収入などの新たな財源の確保に取り組んでまいります。</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92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129822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165399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経常収支比率は、前年度と比較して、</a:t>
          </a:r>
          <a:r>
            <a:rPr kumimoji="1" lang="en-US" altLang="ja-JP" sz="1100" b="0" i="0" baseline="0">
              <a:solidFill>
                <a:sysClr val="windowText" lastClr="000000"/>
              </a:solidFill>
              <a:effectLst/>
              <a:latin typeface="+mn-lt"/>
              <a:ea typeface="+mn-ea"/>
              <a:cs typeface="+mn-cs"/>
            </a:rPr>
            <a:t>1.3</a:t>
          </a:r>
          <a:r>
            <a:rPr kumimoji="1" lang="ja-JP" altLang="ja-JP" sz="1100" b="0" i="0" baseline="0">
              <a:solidFill>
                <a:sysClr val="windowText" lastClr="000000"/>
              </a:solidFill>
              <a:effectLst/>
              <a:latin typeface="+mn-lt"/>
              <a:ea typeface="+mn-ea"/>
              <a:cs typeface="+mn-cs"/>
            </a:rPr>
            <a:t>ポイント増加しています。</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これは、</a:t>
          </a:r>
          <a:r>
            <a:rPr kumimoji="1" lang="ja-JP" altLang="en-US" sz="1100" b="0" i="0" baseline="0">
              <a:solidFill>
                <a:sysClr val="windowText" lastClr="000000"/>
              </a:solidFill>
              <a:effectLst/>
              <a:latin typeface="+mn-lt"/>
              <a:ea typeface="+mn-ea"/>
              <a:cs typeface="+mn-cs"/>
            </a:rPr>
            <a:t>人件費、公債費及び補助費等は減少したものの、その他の支出が増加したことによるものです。</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今後も社会保障関係費などの増加により、経常支出は増加傾向が続くものと予想されるため、事業の見直しや必要性の精査を行い、財源の効率的かつ効果的な活用に努めてまいります。</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50482</xdr:rowOff>
    </xdr:from>
    <xdr:to>
      <xdr:col>23</xdr:col>
      <xdr:colOff>133350</xdr:colOff>
      <xdr:row>62</xdr:row>
      <xdr:rowOff>128905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80382"/>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65740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6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62</xdr:row>
      <xdr:rowOff>50482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6228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32385</xdr:rowOff>
    </xdr:from>
    <xdr:to>
      <xdr:col>15</xdr:col>
      <xdr:colOff>82550</xdr:colOff>
      <xdr:row>62</xdr:row>
      <xdr:rowOff>116840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6228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62</xdr:row>
      <xdr:rowOff>128905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467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56849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117174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94632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171132</xdr:rowOff>
    </xdr:from>
    <xdr:to>
      <xdr:col>19</xdr:col>
      <xdr:colOff>184150</xdr:colOff>
      <xdr:row>62</xdr:row>
      <xdr:rowOff>101282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111459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9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153035</xdr:rowOff>
    </xdr:from>
    <xdr:to>
      <xdr:col>15</xdr:col>
      <xdr:colOff>133350</xdr:colOff>
      <xdr:row>62</xdr:row>
      <xdr:rowOff>83185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93362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人口１人当たりの人件費・物件費等の決算額は、前年度と比較し</a:t>
          </a:r>
          <a:r>
            <a:rPr kumimoji="1" lang="en-US" altLang="ja-JP" sz="1100" b="0" i="0" baseline="0">
              <a:solidFill>
                <a:sysClr val="windowText" lastClr="000000"/>
              </a:solidFill>
              <a:effectLst/>
              <a:latin typeface="+mn-lt"/>
              <a:ea typeface="+mn-ea"/>
              <a:cs typeface="+mn-cs"/>
            </a:rPr>
            <a:t>6,428</a:t>
          </a:r>
          <a:r>
            <a:rPr kumimoji="1" lang="ja-JP" altLang="ja-JP" sz="1100" b="0" i="0" baseline="0">
              <a:solidFill>
                <a:sysClr val="windowText" lastClr="000000"/>
              </a:solidFill>
              <a:effectLst/>
              <a:latin typeface="+mn-lt"/>
              <a:ea typeface="+mn-ea"/>
              <a:cs typeface="+mn-cs"/>
            </a:rPr>
            <a:t>円増となっており</a:t>
          </a:r>
          <a:r>
            <a:rPr kumimoji="1" lang="ja-JP" altLang="en-US" sz="1100" b="0" i="0" baseline="0">
              <a:solidFill>
                <a:sysClr val="windowText" lastClr="000000"/>
              </a:solidFill>
              <a:effectLst/>
              <a:latin typeface="+mn-lt"/>
              <a:ea typeface="+mn-ea"/>
              <a:cs typeface="+mn-cs"/>
            </a:rPr>
            <a:t>ます。</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これは、人件費は減少したものの、人口が減少したこと及び物件費が増加したためです。</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今後も引き続き、行財政改革の取組みを通じて、効率的な財政運営に努めてまいります。</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39908</xdr:rowOff>
    </xdr:from>
    <xdr:to>
      <xdr:col>23</xdr:col>
      <xdr:colOff>133350</xdr:colOff>
      <xdr:row>84</xdr:row>
      <xdr:rowOff>126078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41708"/>
          <a:ext cx="838200" cy="8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77064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3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162909</xdr:rowOff>
    </xdr:from>
    <xdr:to>
      <xdr:col>19</xdr:col>
      <xdr:colOff>133350</xdr:colOff>
      <xdr:row>84</xdr:row>
      <xdr:rowOff>39908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93259"/>
          <a:ext cx="889000" cy="4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21536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8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74259</xdr:rowOff>
    </xdr:from>
    <xdr:to>
      <xdr:col>15</xdr:col>
      <xdr:colOff>82550</xdr:colOff>
      <xdr:row>83</xdr:row>
      <xdr:rowOff>162909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04609"/>
          <a:ext cx="889000" cy="8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137850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2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100150</xdr:rowOff>
    </xdr:from>
    <xdr:to>
      <xdr:col>11</xdr:col>
      <xdr:colOff>31750</xdr:colOff>
      <xdr:row>83</xdr:row>
      <xdr:rowOff>74259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59050"/>
          <a:ext cx="889000" cy="14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8996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75278</xdr:rowOff>
    </xdr:from>
    <xdr:to>
      <xdr:col>23</xdr:col>
      <xdr:colOff>184150</xdr:colOff>
      <xdr:row>85</xdr:row>
      <xdr:rowOff>5428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7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47355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4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160558</xdr:rowOff>
    </xdr:from>
    <xdr:to>
      <xdr:col>19</xdr:col>
      <xdr:colOff>184150</xdr:colOff>
      <xdr:row>84</xdr:row>
      <xdr:rowOff>90708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9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75485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77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112109</xdr:rowOff>
    </xdr:from>
    <xdr:to>
      <xdr:col>15</xdr:col>
      <xdr:colOff>133350</xdr:colOff>
      <xdr:row>84</xdr:row>
      <xdr:rowOff>42259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4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27036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2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23459</xdr:rowOff>
    </xdr:from>
    <xdr:to>
      <xdr:col>11</xdr:col>
      <xdr:colOff>82550</xdr:colOff>
      <xdr:row>83</xdr:row>
      <xdr:rowOff>125059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5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109836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4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49350</xdr:rowOff>
    </xdr:from>
    <xdr:to>
      <xdr:col>7</xdr:col>
      <xdr:colOff>31750</xdr:colOff>
      <xdr:row>82</xdr:row>
      <xdr:rowOff>150950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135727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給与水準は、類似団体平均を</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ポイント下回るものの、給与水準は前年度と比較して同額程度となっており、給与について大きな変動はありません。</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今後も引き続き給与の適正化に取り組んでまいります。</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32809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2430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32809</xdr:rowOff>
    </xdr:from>
    <xdr:to>
      <xdr:col>77</xdr:col>
      <xdr:colOff>44450</xdr:colOff>
      <xdr:row>83</xdr:row>
      <xdr:rowOff>52916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2631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93134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2832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83</xdr:row>
      <xdr:rowOff>113241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3234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153459</xdr:rowOff>
    </xdr:from>
    <xdr:to>
      <xdr:col>77</xdr:col>
      <xdr:colOff>95250</xdr:colOff>
      <xdr:row>83</xdr:row>
      <xdr:rowOff>83609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93786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98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人口</a:t>
          </a:r>
          <a:r>
            <a:rPr kumimoji="1" lang="en-US" altLang="ja-JP" sz="1100">
              <a:solidFill>
                <a:sysClr val="windowText" lastClr="000000"/>
              </a:solidFill>
              <a:effectLst/>
              <a:latin typeface="+mn-lt"/>
              <a:ea typeface="+mn-ea"/>
              <a:cs typeface="+mn-cs"/>
            </a:rPr>
            <a:t>1,000</a:t>
          </a:r>
          <a:r>
            <a:rPr kumimoji="1" lang="ja-JP" altLang="ja-JP" sz="1100">
              <a:solidFill>
                <a:sysClr val="windowText" lastClr="000000"/>
              </a:solidFill>
              <a:effectLst/>
              <a:latin typeface="+mn-lt"/>
              <a:ea typeface="+mn-ea"/>
              <a:cs typeface="+mn-cs"/>
            </a:rPr>
            <a:t>人当たりの職員数は、前年度と比較し同程度となっており、職員数に大きな変動はありません。</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今後も引き続き、現正規職員数を基準とし、新たな行政需要に対しても再配置することにより対応することで、職員数の適正管理に努めてまいります。</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93617</xdr:rowOff>
    </xdr:from>
    <xdr:to>
      <xdr:col>81</xdr:col>
      <xdr:colOff>44450</xdr:colOff>
      <xdr:row>63</xdr:row>
      <xdr:rowOff>128088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89496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160944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47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93617</xdr:rowOff>
    </xdr:from>
    <xdr:to>
      <xdr:col>77</xdr:col>
      <xdr:colOff>44450</xdr:colOff>
      <xdr:row>63</xdr:row>
      <xdr:rowOff>100512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89496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74403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93617</xdr:rowOff>
    </xdr:from>
    <xdr:to>
      <xdr:col>72</xdr:col>
      <xdr:colOff>203200</xdr:colOff>
      <xdr:row>63</xdr:row>
      <xdr:rowOff>100512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89496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64061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76381</xdr:rowOff>
    </xdr:from>
    <xdr:to>
      <xdr:col>68</xdr:col>
      <xdr:colOff>152400</xdr:colOff>
      <xdr:row>63</xdr:row>
      <xdr:rowOff>93617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7773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67508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77288</xdr:rowOff>
    </xdr:from>
    <xdr:to>
      <xdr:col>81</xdr:col>
      <xdr:colOff>95250</xdr:colOff>
      <xdr:row>64</xdr:row>
      <xdr:rowOff>7438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49365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42817</xdr:rowOff>
    </xdr:from>
    <xdr:to>
      <xdr:col>77</xdr:col>
      <xdr:colOff>95250</xdr:colOff>
      <xdr:row>63</xdr:row>
      <xdr:rowOff>144417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129194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30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49712</xdr:rowOff>
    </xdr:from>
    <xdr:to>
      <xdr:col>73</xdr:col>
      <xdr:colOff>44450</xdr:colOff>
      <xdr:row>63</xdr:row>
      <xdr:rowOff>151312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136089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42817</xdr:rowOff>
    </xdr:from>
    <xdr:to>
      <xdr:col>68</xdr:col>
      <xdr:colOff>203200</xdr:colOff>
      <xdr:row>63</xdr:row>
      <xdr:rowOff>144417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129194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25581</xdr:rowOff>
    </xdr:from>
    <xdr:to>
      <xdr:col>64</xdr:col>
      <xdr:colOff>152400</xdr:colOff>
      <xdr:row>63</xdr:row>
      <xdr:rowOff>127181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111958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実質公債費比率は、前年度と比較して、</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ポイント上回っています。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これは、</a:t>
          </a:r>
          <a:r>
            <a:rPr kumimoji="1" lang="ja-JP" altLang="en-US" sz="1100">
              <a:solidFill>
                <a:sysClr val="windowText" lastClr="000000"/>
              </a:solidFill>
              <a:effectLst/>
              <a:latin typeface="+mn-lt"/>
              <a:ea typeface="+mn-ea"/>
              <a:cs typeface="+mn-cs"/>
            </a:rPr>
            <a:t>公債費に充当できる特定財源の減少によるものです。</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今後市民文化ホール整備などの大規模事業により、比率が上昇することが見込まれることから、今後も地方債の適正な発行に努めてまいります。</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82852</xdr:rowOff>
    </xdr:from>
    <xdr:to>
      <xdr:col>81</xdr:col>
      <xdr:colOff>44450</xdr:colOff>
      <xdr:row>42</xdr:row>
      <xdr:rowOff>151795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8375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7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82852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2263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25400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13909</xdr:rowOff>
    </xdr:from>
    <xdr:to>
      <xdr:col>68</xdr:col>
      <xdr:colOff>152400</xdr:colOff>
      <xdr:row>42</xdr:row>
      <xdr:rowOff>36891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100995</xdr:rowOff>
    </xdr:from>
    <xdr:to>
      <xdr:col>81</xdr:col>
      <xdr:colOff>95250</xdr:colOff>
      <xdr:row>43</xdr:row>
      <xdr:rowOff>31145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73072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32052</xdr:rowOff>
    </xdr:from>
    <xdr:to>
      <xdr:col>77</xdr:col>
      <xdr:colOff>95250</xdr:colOff>
      <xdr:row>42</xdr:row>
      <xdr:rowOff>133652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118429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134559</xdr:rowOff>
    </xdr:from>
    <xdr:to>
      <xdr:col>68</xdr:col>
      <xdr:colOff>203200</xdr:colOff>
      <xdr:row>42</xdr:row>
      <xdr:rowOff>64709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将来負担比率は、前年度と比較して、昨年度より</a:t>
          </a:r>
          <a:r>
            <a:rPr kumimoji="1" lang="en-US" altLang="ja-JP" sz="1100">
              <a:solidFill>
                <a:sysClr val="windowText" lastClr="000000"/>
              </a:solidFill>
              <a:effectLst/>
              <a:latin typeface="+mn-lt"/>
              <a:ea typeface="+mn-ea"/>
              <a:cs typeface="+mn-cs"/>
            </a:rPr>
            <a:t>8.7</a:t>
          </a:r>
          <a:r>
            <a:rPr kumimoji="1" lang="ja-JP" altLang="ja-JP" sz="1100">
              <a:solidFill>
                <a:sysClr val="windowText" lastClr="000000"/>
              </a:solidFill>
              <a:effectLst/>
              <a:latin typeface="+mn-lt"/>
              <a:ea typeface="+mn-ea"/>
              <a:cs typeface="+mn-cs"/>
            </a:rPr>
            <a:t>ポイント増加しています。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これは、</a:t>
          </a:r>
          <a:r>
            <a:rPr kumimoji="1" lang="ja-JP" altLang="en-US" sz="1100">
              <a:solidFill>
                <a:sysClr val="windowText" lastClr="000000"/>
              </a:solidFill>
              <a:effectLst/>
              <a:latin typeface="+mn-lt"/>
              <a:ea typeface="+mn-ea"/>
              <a:cs typeface="+mn-cs"/>
            </a:rPr>
            <a:t>地方債残高等の将来負担額は減額となったものの、充当財源の公営住宅使用料等の減少幅が大きかったたためです。</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今後市民文化ホール整備などの大規模事業により、比率が上昇することが見込まれることから、財政運営持続化計画に基づき、健全な財政運営に努めてまいります。</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41063</xdr:rowOff>
    </xdr:from>
    <xdr:to>
      <xdr:col>81</xdr:col>
      <xdr:colOff>44450</xdr:colOff>
      <xdr:row>22</xdr:row>
      <xdr:rowOff>44556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641513"/>
          <a:ext cx="8382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120015</xdr:rowOff>
    </xdr:from>
    <xdr:to>
      <xdr:col>77</xdr:col>
      <xdr:colOff>44450</xdr:colOff>
      <xdr:row>21</xdr:row>
      <xdr:rowOff>41063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54901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120015</xdr:rowOff>
    </xdr:from>
    <xdr:to>
      <xdr:col>72</xdr:col>
      <xdr:colOff>203200</xdr:colOff>
      <xdr:row>21</xdr:row>
      <xdr:rowOff>81280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54901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59161</xdr:rowOff>
    </xdr:from>
    <xdr:to>
      <xdr:col>68</xdr:col>
      <xdr:colOff>152400</xdr:colOff>
      <xdr:row>21</xdr:row>
      <xdr:rowOff>81280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659611"/>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62336</xdr:rowOff>
    </xdr:from>
    <xdr:to>
      <xdr:col>68</xdr:col>
      <xdr:colOff>203200</xdr:colOff>
      <xdr:row>14</xdr:row>
      <xdr:rowOff>163936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165206</xdr:rowOff>
    </xdr:from>
    <xdr:to>
      <xdr:col>81</xdr:col>
      <xdr:colOff>95250</xdr:colOff>
      <xdr:row>22</xdr:row>
      <xdr:rowOff>95356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7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61083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66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161713</xdr:rowOff>
    </xdr:from>
    <xdr:to>
      <xdr:col>77</xdr:col>
      <xdr:colOff>95250</xdr:colOff>
      <xdr:row>21</xdr:row>
      <xdr:rowOff>91863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5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76640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67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69215</xdr:rowOff>
    </xdr:from>
    <xdr:to>
      <xdr:col>73</xdr:col>
      <xdr:colOff>44450</xdr:colOff>
      <xdr:row>20</xdr:row>
      <xdr:rowOff>170815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155592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30480</xdr:rowOff>
    </xdr:from>
    <xdr:to>
      <xdr:col>68</xdr:col>
      <xdr:colOff>203200</xdr:colOff>
      <xdr:row>21</xdr:row>
      <xdr:rowOff>132080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6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116857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7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8361</xdr:rowOff>
    </xdr:from>
    <xdr:to>
      <xdr:col>64</xdr:col>
      <xdr:colOff>152400</xdr:colOff>
      <xdr:row>21</xdr:row>
      <xdr:rowOff>109961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60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94738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166,846
165,467
561.66
91,544,670
90,205,992
1,221,715
41,683,675
86,819,753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人件費に係る経常収支比率は、前年度から</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増加したものの、類似団体平均を</a:t>
          </a:r>
          <a:r>
            <a:rPr kumimoji="1" lang="en-US" altLang="ja-JP" sz="1100">
              <a:solidFill>
                <a:sysClr val="windowText" lastClr="000000"/>
              </a:solidFill>
              <a:effectLst/>
              <a:latin typeface="+mn-lt"/>
              <a:ea typeface="+mn-ea"/>
              <a:cs typeface="+mn-cs"/>
            </a:rPr>
            <a:t>4.8</a:t>
          </a:r>
          <a:r>
            <a:rPr kumimoji="1" lang="ja-JP" altLang="en-US" sz="1100">
              <a:solidFill>
                <a:sysClr val="windowText" lastClr="000000"/>
              </a:solidFill>
              <a:effectLst/>
              <a:latin typeface="+mn-lt"/>
              <a:ea typeface="+mn-ea"/>
              <a:cs typeface="+mn-cs"/>
            </a:rPr>
            <a:t>ポイント下回っています。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今後も引き続き、行財政改革の取組みを通じて、効率的な財政運営に努めてまいります。</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42636</xdr:rowOff>
    </xdr:from>
    <xdr:to>
      <xdr:col>24</xdr:col>
      <xdr:colOff>25400</xdr:colOff>
      <xdr:row>35</xdr:row>
      <xdr:rowOff>97064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433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42636</xdr:rowOff>
    </xdr:from>
    <xdr:to>
      <xdr:col>19</xdr:col>
      <xdr:colOff>187325</xdr:colOff>
      <xdr:row>36</xdr:row>
      <xdr:rowOff>143328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43386"/>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36</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1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140607</xdr:rowOff>
    </xdr:from>
    <xdr:to>
      <xdr:col>11</xdr:col>
      <xdr:colOff>9525</xdr:colOff>
      <xdr:row>36</xdr:row>
      <xdr:rowOff>143328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413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46264</xdr:rowOff>
    </xdr:from>
    <xdr:to>
      <xdr:col>24</xdr:col>
      <xdr:colOff>76200</xdr:colOff>
      <xdr:row>35</xdr:row>
      <xdr:rowOff>147864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62791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163286</xdr:rowOff>
    </xdr:from>
    <xdr:to>
      <xdr:col>20</xdr:col>
      <xdr:colOff>38100</xdr:colOff>
      <xdr:row>35</xdr:row>
      <xdr:rowOff>93436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92528</xdr:rowOff>
    </xdr:from>
    <xdr:to>
      <xdr:col>15</xdr:col>
      <xdr:colOff>149225</xdr:colOff>
      <xdr:row>37</xdr:row>
      <xdr:rowOff>22678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32855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89807</xdr:rowOff>
    </xdr:from>
    <xdr:to>
      <xdr:col>6</xdr:col>
      <xdr:colOff>171450</xdr:colOff>
      <xdr:row>36</xdr:row>
      <xdr:rowOff>19957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30134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物件費における経常的経費一般財源は前年度から</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ポイント増加しています。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これは、物価高騰や労務単価の上昇が要因であり、今後も上昇が見込まれるため、委託内容の精査などを図り、経費の削減に努めます。</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81280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51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153670</xdr:rowOff>
    </xdr:from>
    <xdr:to>
      <xdr:col>78</xdr:col>
      <xdr:colOff>69850</xdr:colOff>
      <xdr:row>14</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82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153670</xdr:rowOff>
    </xdr:from>
    <xdr:to>
      <xdr:col>73</xdr:col>
      <xdr:colOff>180975</xdr:colOff>
      <xdr:row>14</xdr:row>
      <xdr:rowOff>20320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8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20320</xdr:rowOff>
    </xdr:from>
    <xdr:to>
      <xdr:col>69</xdr:col>
      <xdr:colOff>92075</xdr:colOff>
      <xdr:row>14</xdr:row>
      <xdr:rowOff>149860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206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102870</xdr:rowOff>
    </xdr:from>
    <xdr:to>
      <xdr:col>74</xdr:col>
      <xdr:colOff>31750</xdr:colOff>
      <xdr:row>14</xdr:row>
      <xdr:rowOff>33020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43197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140970</xdr:rowOff>
    </xdr:from>
    <xdr:to>
      <xdr:col>69</xdr:col>
      <xdr:colOff>142875</xdr:colOff>
      <xdr:row>14</xdr:row>
      <xdr:rowOff>71120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81297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扶助費に係る経常収支比率は、前年度から</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ポイント増加しています。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類似団体平均は</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ポイント上回っており、これは全国と比較し生活保護率が依然と高いことなどによるものです。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今後も引続き、自立支援プログラムなどを通し、生活保護世帯への就労支援等を行い、福祉の低下に繋がらないよう見極めつつ、扶助費の削減に努めてまいります。　</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59</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52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56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56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59</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90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0</xdr:rowOff>
    </xdr:from>
    <xdr:to>
      <xdr:col>24</xdr:col>
      <xdr:colOff>76200</xdr:colOff>
      <xdr:row>59</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143527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57150</xdr:rowOff>
    </xdr:from>
    <xdr:to>
      <xdr:col>20</xdr:col>
      <xdr:colOff>38100</xdr:colOff>
      <xdr:row>58</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143527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その他に係る経常収支比率は、主に除雪経費に係る維持補修費が類似団体と比較して多額であることから、類似団体平均を</a:t>
          </a:r>
          <a:r>
            <a:rPr kumimoji="1" lang="en-US" altLang="ja-JP" sz="1100">
              <a:solidFill>
                <a:sysClr val="windowText" lastClr="000000"/>
              </a:solidFill>
              <a:effectLst/>
              <a:latin typeface="+mn-lt"/>
              <a:ea typeface="+mn-ea"/>
              <a:cs typeface="+mn-cs"/>
            </a:rPr>
            <a:t>3.6</a:t>
          </a:r>
          <a:r>
            <a:rPr kumimoji="1" lang="ja-JP" altLang="ja-JP" sz="1100">
              <a:solidFill>
                <a:sysClr val="windowText" lastClr="000000"/>
              </a:solidFill>
              <a:effectLst/>
              <a:latin typeface="+mn-lt"/>
              <a:ea typeface="+mn-ea"/>
              <a:cs typeface="+mn-cs"/>
            </a:rPr>
            <a:t>ポイント上回っています。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今後も効率的かつ効果的な維持補修に努めていきます。</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101600</xdr:rowOff>
    </xdr:from>
    <xdr:to>
      <xdr:col>82</xdr:col>
      <xdr:colOff>107950</xdr:colOff>
      <xdr:row>60</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388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25400</xdr:rowOff>
    </xdr:from>
    <xdr:to>
      <xdr:col>78</xdr:col>
      <xdr:colOff>69850</xdr:colOff>
      <xdr:row>60</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312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25400</xdr:rowOff>
    </xdr:from>
    <xdr:to>
      <xdr:col>73</xdr:col>
      <xdr:colOff>180975</xdr:colOff>
      <xdr:row>60</xdr:row>
      <xdr:rowOff>50800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31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158750</xdr:rowOff>
    </xdr:from>
    <xdr:to>
      <xdr:col>69</xdr:col>
      <xdr:colOff>92075</xdr:colOff>
      <xdr:row>60</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74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50800</xdr:rowOff>
    </xdr:from>
    <xdr:to>
      <xdr:col>82</xdr:col>
      <xdr:colOff>158750</xdr:colOff>
      <xdr:row>60</xdr:row>
      <xdr:rowOff>152400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130827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114300</xdr:rowOff>
    </xdr:from>
    <xdr:to>
      <xdr:col>78</xdr:col>
      <xdr:colOff>120650</xdr:colOff>
      <xdr:row>61</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29227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146050</xdr:rowOff>
    </xdr:from>
    <xdr:to>
      <xdr:col>74</xdr:col>
      <xdr:colOff>31750</xdr:colOff>
      <xdr:row>60</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60977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107950</xdr:rowOff>
    </xdr:from>
    <xdr:to>
      <xdr:col>65</xdr:col>
      <xdr:colOff>53975</xdr:colOff>
      <xdr:row>60</xdr:row>
      <xdr:rowOff>38100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22877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補助費等に係る経常収支比率は、類似団体平均を</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ポイント下回っています。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これは、予算編成時に毎年行っている補助金等の見直しによるもので、今後も引続き適正な補助の評価を行ってまいります。</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42636</xdr:rowOff>
    </xdr:from>
    <xdr:to>
      <xdr:col>82</xdr:col>
      <xdr:colOff>107950</xdr:colOff>
      <xdr:row>35</xdr:row>
      <xdr:rowOff>75293</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0433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42636</xdr:rowOff>
    </xdr:from>
    <xdr:to>
      <xdr:col>78</xdr:col>
      <xdr:colOff>69850</xdr:colOff>
      <xdr:row>35</xdr:row>
      <xdr:rowOff>97064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043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157134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64407</xdr:rowOff>
    </xdr:from>
    <xdr:to>
      <xdr:col>73</xdr:col>
      <xdr:colOff>180975</xdr:colOff>
      <xdr:row>35</xdr:row>
      <xdr:rowOff>97064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065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64407</xdr:rowOff>
    </xdr:from>
    <xdr:to>
      <xdr:col>69</xdr:col>
      <xdr:colOff>92075</xdr:colOff>
      <xdr:row>35</xdr:row>
      <xdr:rowOff>64407</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065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168020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135363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24493</xdr:rowOff>
    </xdr:from>
    <xdr:to>
      <xdr:col>82</xdr:col>
      <xdr:colOff>158750</xdr:colOff>
      <xdr:row>35</xdr:row>
      <xdr:rowOff>126093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41020</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163286</xdr:rowOff>
    </xdr:from>
    <xdr:to>
      <xdr:col>78</xdr:col>
      <xdr:colOff>120650</xdr:colOff>
      <xdr:row>35</xdr:row>
      <xdr:rowOff>93436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103613</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46264</xdr:rowOff>
    </xdr:from>
    <xdr:to>
      <xdr:col>74</xdr:col>
      <xdr:colOff>31750</xdr:colOff>
      <xdr:row>35</xdr:row>
      <xdr:rowOff>147864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158041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13607</xdr:rowOff>
    </xdr:from>
    <xdr:to>
      <xdr:col>69</xdr:col>
      <xdr:colOff>142875</xdr:colOff>
      <xdr:row>35</xdr:row>
      <xdr:rowOff>115207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125384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13607</xdr:rowOff>
    </xdr:from>
    <xdr:to>
      <xdr:col>65</xdr:col>
      <xdr:colOff>53975</xdr:colOff>
      <xdr:row>35</xdr:row>
      <xdr:rowOff>115207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125384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公債費における経常的経費一般財源</a:t>
          </a:r>
          <a:r>
            <a:rPr kumimoji="1" lang="ja-JP" altLang="en-US" sz="1100">
              <a:solidFill>
                <a:sysClr val="windowText" lastClr="000000"/>
              </a:solidFill>
              <a:effectLst/>
              <a:latin typeface="+mn-lt"/>
              <a:ea typeface="+mn-ea"/>
              <a:cs typeface="+mn-cs"/>
            </a:rPr>
            <a:t>の比率</a:t>
          </a:r>
          <a:r>
            <a:rPr kumimoji="1" lang="ja-JP" altLang="ja-JP" sz="1100">
              <a:solidFill>
                <a:sysClr val="windowText" lastClr="000000"/>
              </a:solidFill>
              <a:effectLst/>
              <a:latin typeface="+mn-lt"/>
              <a:ea typeface="+mn-ea"/>
              <a:cs typeface="+mn-cs"/>
            </a:rPr>
            <a:t>は前年度</a:t>
          </a:r>
          <a:r>
            <a:rPr kumimoji="1" lang="ja-JP" altLang="en-US" sz="1100">
              <a:solidFill>
                <a:sysClr val="windowText" lastClr="000000"/>
              </a:solidFill>
              <a:effectLst/>
              <a:latin typeface="+mn-lt"/>
              <a:ea typeface="+mn-ea"/>
              <a:cs typeface="+mn-cs"/>
            </a:rPr>
            <a:t>から変化がありません。</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今後も引続き、財政運営持続化計画に基づき、基金及び市債の発行管理などにより、公債費の将来負担が過大にならないよう、健全な財政運営に努めてまいります。</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20864</xdr:rowOff>
    </xdr:from>
    <xdr:to>
      <xdr:col>24</xdr:col>
      <xdr:colOff>25400</xdr:colOff>
      <xdr:row>79</xdr:row>
      <xdr:rowOff>20864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565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154776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140063</xdr:rowOff>
    </xdr:from>
    <xdr:to>
      <xdr:col>19</xdr:col>
      <xdr:colOff>187325</xdr:colOff>
      <xdr:row>79</xdr:row>
      <xdr:rowOff>20864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51316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140063</xdr:rowOff>
    </xdr:from>
    <xdr:to>
      <xdr:col>15</xdr:col>
      <xdr:colOff>98425</xdr:colOff>
      <xdr:row>78</xdr:row>
      <xdr:rowOff>159657</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5131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159657</xdr:rowOff>
    </xdr:from>
    <xdr:to>
      <xdr:col>11</xdr:col>
      <xdr:colOff>9525</xdr:colOff>
      <xdr:row>78</xdr:row>
      <xdr:rowOff>159657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53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141514</xdr:rowOff>
    </xdr:from>
    <xdr:to>
      <xdr:col>24</xdr:col>
      <xdr:colOff>76200</xdr:colOff>
      <xdr:row>79</xdr:row>
      <xdr:rowOff>71664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113591</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141514</xdr:rowOff>
    </xdr:from>
    <xdr:to>
      <xdr:col>20</xdr:col>
      <xdr:colOff>38100</xdr:colOff>
      <xdr:row>79</xdr:row>
      <xdr:rowOff>71664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56441</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6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89263</xdr:rowOff>
    </xdr:from>
    <xdr:to>
      <xdr:col>15</xdr:col>
      <xdr:colOff>149225</xdr:colOff>
      <xdr:row>79</xdr:row>
      <xdr:rowOff>19413</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4190</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108857</xdr:rowOff>
    </xdr:from>
    <xdr:to>
      <xdr:col>11</xdr:col>
      <xdr:colOff>60325</xdr:colOff>
      <xdr:row>79</xdr:row>
      <xdr:rowOff>39007</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23784</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23784</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公債費以外の経常収支比率は、前年度と比較して</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増加しましたが</a:t>
          </a:r>
          <a:r>
            <a:rPr kumimoji="1" lang="ja-JP" altLang="ja-JP" sz="1100">
              <a:solidFill>
                <a:sysClr val="windowText" lastClr="000000"/>
              </a:solidFill>
              <a:effectLst/>
              <a:latin typeface="+mn-lt"/>
              <a:ea typeface="+mn-ea"/>
              <a:cs typeface="+mn-cs"/>
            </a:rPr>
            <a:t>、類似団体平均は</a:t>
          </a:r>
          <a:r>
            <a:rPr kumimoji="1" lang="en-US" altLang="ja-JP" sz="1100">
              <a:solidFill>
                <a:sysClr val="windowText" lastClr="000000"/>
              </a:solidFill>
              <a:effectLst/>
              <a:latin typeface="+mn-lt"/>
              <a:ea typeface="+mn-ea"/>
              <a:cs typeface="+mn-cs"/>
            </a:rPr>
            <a:t>8.4</a:t>
          </a:r>
          <a:r>
            <a:rPr kumimoji="1" lang="ja-JP" altLang="ja-JP" sz="1100">
              <a:solidFill>
                <a:sysClr val="windowText" lastClr="000000"/>
              </a:solidFill>
              <a:effectLst/>
              <a:latin typeface="+mn-lt"/>
              <a:ea typeface="+mn-ea"/>
              <a:cs typeface="+mn-cs"/>
            </a:rPr>
            <a:t>ポイント下回っています。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経常収支比率は類似団体平均を</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ポイント下回っていることから、公債費の割合が本市は高いことがわかります。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今後も引続き、財政運営持続化計画に基づき、中長期的な視点で財政の健全性を維持しつつ、将来を見据えたまちづくりを目指していきます。</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12700</xdr:rowOff>
    </xdr:from>
    <xdr:to>
      <xdr:col>82</xdr:col>
      <xdr:colOff>107950</xdr:colOff>
      <xdr:row>72</xdr:row>
      <xdr:rowOff>154215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2357100"/>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12700</xdr:rowOff>
    </xdr:from>
    <xdr:to>
      <xdr:col>78</xdr:col>
      <xdr:colOff>69850</xdr:colOff>
      <xdr:row>72</xdr:row>
      <xdr:rowOff>67128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4782800" y="12357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159856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67128</xdr:rowOff>
    </xdr:from>
    <xdr:to>
      <xdr:col>73</xdr:col>
      <xdr:colOff>180975</xdr:colOff>
      <xdr:row>73</xdr:row>
      <xdr:rowOff>15422</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2411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70048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15422</xdr:rowOff>
    </xdr:from>
    <xdr:to>
      <xdr:col>69</xdr:col>
      <xdr:colOff>92075</xdr:colOff>
      <xdr:row>73</xdr:row>
      <xdr:rowOff>37193</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004800" y="12531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119034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103415</xdr:rowOff>
    </xdr:from>
    <xdr:to>
      <xdr:col>82</xdr:col>
      <xdr:colOff>158750</xdr:colOff>
      <xdr:row>73</xdr:row>
      <xdr:rowOff>33565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24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11992</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235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71</xdr:row>
      <xdr:rowOff>133350</xdr:rowOff>
    </xdr:from>
    <xdr:to>
      <xdr:col>78</xdr:col>
      <xdr:colOff>120650</xdr:colOff>
      <xdr:row>72</xdr:row>
      <xdr:rowOff>63500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23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70</xdr:row>
      <xdr:rowOff>73677</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07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16328</xdr:rowOff>
    </xdr:from>
    <xdr:to>
      <xdr:col>74</xdr:col>
      <xdr:colOff>31750</xdr:colOff>
      <xdr:row>72</xdr:row>
      <xdr:rowOff>117928</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23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70</xdr:row>
      <xdr:rowOff>128105</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212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136072</xdr:rowOff>
    </xdr:from>
    <xdr:to>
      <xdr:col>69</xdr:col>
      <xdr:colOff>142875</xdr:colOff>
      <xdr:row>73</xdr:row>
      <xdr:rowOff>66222</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24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76399</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224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157843</xdr:rowOff>
    </xdr:from>
    <xdr:to>
      <xdr:col>65</xdr:col>
      <xdr:colOff>53975</xdr:colOff>
      <xdr:row>73</xdr:row>
      <xdr:rowOff>87993</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98170</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15786</xdr:rowOff>
    </xdr:from>
    <xdr:to>
      <xdr:col>29</xdr:col>
      <xdr:colOff>127000</xdr:colOff>
      <xdr:row>17</xdr:row>
      <xdr:rowOff>85166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8061"/>
          <a:ext cx="647700" cy="69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62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85166</xdr:rowOff>
    </xdr:from>
    <xdr:to>
      <xdr:col>26</xdr:col>
      <xdr:colOff>50800</xdr:colOff>
      <xdr:row>17</xdr:row>
      <xdr:rowOff>114236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7441"/>
          <a:ext cx="698500" cy="29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114236</xdr:rowOff>
    </xdr:from>
    <xdr:to>
      <xdr:col>22</xdr:col>
      <xdr:colOff>114300</xdr:colOff>
      <xdr:row>17</xdr:row>
      <xdr:rowOff>136106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76511"/>
          <a:ext cx="698500" cy="2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130962</xdr:rowOff>
    </xdr:from>
    <xdr:to>
      <xdr:col>18</xdr:col>
      <xdr:colOff>177800</xdr:colOff>
      <xdr:row>17</xdr:row>
      <xdr:rowOff>136106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93237"/>
          <a:ext cx="6985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159592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136436</xdr:rowOff>
    </xdr:from>
    <xdr:to>
      <xdr:col>29</xdr:col>
      <xdr:colOff>177800</xdr:colOff>
      <xdr:row>17</xdr:row>
      <xdr:rowOff>66586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7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152963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34366</xdr:rowOff>
    </xdr:from>
    <xdr:to>
      <xdr:col>26</xdr:col>
      <xdr:colOff>101600</xdr:colOff>
      <xdr:row>17</xdr:row>
      <xdr:rowOff>135966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6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120743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83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63436</xdr:rowOff>
    </xdr:from>
    <xdr:to>
      <xdr:col>22</xdr:col>
      <xdr:colOff>165100</xdr:colOff>
      <xdr:row>17</xdr:row>
      <xdr:rowOff>165036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25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149813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1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85306</xdr:rowOff>
    </xdr:from>
    <xdr:to>
      <xdr:col>19</xdr:col>
      <xdr:colOff>38100</xdr:colOff>
      <xdr:row>18</xdr:row>
      <xdr:rowOff>15456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4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80162</xdr:rowOff>
    </xdr:from>
    <xdr:to>
      <xdr:col>15</xdr:col>
      <xdr:colOff>101600</xdr:colOff>
      <xdr:row>18</xdr:row>
      <xdr:rowOff>10312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2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20489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1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219697</xdr:rowOff>
    </xdr:from>
    <xdr:to>
      <xdr:col>29</xdr:col>
      <xdr:colOff>127000</xdr:colOff>
      <xdr:row>34</xdr:row>
      <xdr:rowOff>270675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487147"/>
          <a:ext cx="647700" cy="50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1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270675</xdr:rowOff>
    </xdr:from>
    <xdr:to>
      <xdr:col>26</xdr:col>
      <xdr:colOff>50800</xdr:colOff>
      <xdr:row>34</xdr:row>
      <xdr:rowOff>315519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38125"/>
          <a:ext cx="698500" cy="44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317606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2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315519</xdr:rowOff>
    </xdr:from>
    <xdr:to>
      <xdr:col>22</xdr:col>
      <xdr:colOff>114300</xdr:colOff>
      <xdr:row>35</xdr:row>
      <xdr:rowOff>61735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582969"/>
          <a:ext cx="698500" cy="89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61735</xdr:rowOff>
    </xdr:from>
    <xdr:to>
      <xdr:col>18</xdr:col>
      <xdr:colOff>177800</xdr:colOff>
      <xdr:row>35</xdr:row>
      <xdr:rowOff>70421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72085"/>
          <a:ext cx="698500" cy="8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22331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168897</xdr:rowOff>
    </xdr:from>
    <xdr:to>
      <xdr:col>29</xdr:col>
      <xdr:colOff>177800</xdr:colOff>
      <xdr:row>34</xdr:row>
      <xdr:rowOff>270497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36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13974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8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219875</xdr:rowOff>
    </xdr:from>
    <xdr:to>
      <xdr:col>26</xdr:col>
      <xdr:colOff>101600</xdr:colOff>
      <xdr:row>34</xdr:row>
      <xdr:rowOff>321475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87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331652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56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264719</xdr:rowOff>
    </xdr:from>
    <xdr:to>
      <xdr:col>22</xdr:col>
      <xdr:colOff>165100</xdr:colOff>
      <xdr:row>35</xdr:row>
      <xdr:rowOff>23419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32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33596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0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10935</xdr:rowOff>
    </xdr:from>
    <xdr:to>
      <xdr:col>19</xdr:col>
      <xdr:colOff>38100</xdr:colOff>
      <xdr:row>35</xdr:row>
      <xdr:rowOff>112535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21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122712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19621</xdr:rowOff>
    </xdr:from>
    <xdr:to>
      <xdr:col>15</xdr:col>
      <xdr:colOff>101600</xdr:colOff>
      <xdr:row>35</xdr:row>
      <xdr:rowOff>121221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29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131399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166,846
165,467
561.66
91,544,670
90,205,992
1,221,715
41,683,675
86,819,753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81255</xdr:rowOff>
    </xdr:from>
    <xdr:to>
      <xdr:col>24</xdr:col>
      <xdr:colOff>63500</xdr:colOff>
      <xdr:row>36</xdr:row>
      <xdr:rowOff>165265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53455"/>
          <a:ext cx="8382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92232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81255</xdr:rowOff>
    </xdr:from>
    <xdr:to>
      <xdr:col>19</xdr:col>
      <xdr:colOff>177800</xdr:colOff>
      <xdr:row>36</xdr:row>
      <xdr:rowOff>162598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53455"/>
          <a:ext cx="889000" cy="8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154081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162598</xdr:rowOff>
    </xdr:from>
    <xdr:to>
      <xdr:col>15</xdr:col>
      <xdr:colOff>50800</xdr:colOff>
      <xdr:row>37</xdr:row>
      <xdr:rowOff>12179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4798"/>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30091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12179</xdr:rowOff>
    </xdr:from>
    <xdr:to>
      <xdr:col>10</xdr:col>
      <xdr:colOff>114300</xdr:colOff>
      <xdr:row>38</xdr:row>
      <xdr:rowOff>42888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55829"/>
          <a:ext cx="889000" cy="20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47045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114465</xdr:rowOff>
    </xdr:from>
    <xdr:to>
      <xdr:col>24</xdr:col>
      <xdr:colOff>114300</xdr:colOff>
      <xdr:row>37</xdr:row>
      <xdr:rowOff>44615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92892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30455</xdr:rowOff>
    </xdr:from>
    <xdr:to>
      <xdr:col>20</xdr:col>
      <xdr:colOff>38100</xdr:colOff>
      <xdr:row>36</xdr:row>
      <xdr:rowOff>132055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148582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7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111798</xdr:rowOff>
    </xdr:from>
    <xdr:to>
      <xdr:col>15</xdr:col>
      <xdr:colOff>101600</xdr:colOff>
      <xdr:row>37</xdr:row>
      <xdr:rowOff>41948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33075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132829</xdr:rowOff>
    </xdr:from>
    <xdr:to>
      <xdr:col>10</xdr:col>
      <xdr:colOff>165100</xdr:colOff>
      <xdr:row>37</xdr:row>
      <xdr:rowOff>62979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54106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9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163538</xdr:rowOff>
    </xdr:from>
    <xdr:to>
      <xdr:col>6</xdr:col>
      <xdr:colOff>38100</xdr:colOff>
      <xdr:row>38</xdr:row>
      <xdr:rowOff>93688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84815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9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49594</xdr:rowOff>
    </xdr:from>
    <xdr:to>
      <xdr:col>24</xdr:col>
      <xdr:colOff>63500</xdr:colOff>
      <xdr:row>56</xdr:row>
      <xdr:rowOff>140557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50794"/>
          <a:ext cx="838200" cy="9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140557</xdr:rowOff>
    </xdr:from>
    <xdr:to>
      <xdr:col>19</xdr:col>
      <xdr:colOff>177800</xdr:colOff>
      <xdr:row>56</xdr:row>
      <xdr:rowOff>169399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1757"/>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63485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169399</xdr:rowOff>
    </xdr:from>
    <xdr:to>
      <xdr:col>15</xdr:col>
      <xdr:colOff>50800</xdr:colOff>
      <xdr:row>57</xdr:row>
      <xdr:rowOff>65615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70599"/>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132027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65615</xdr:rowOff>
    </xdr:from>
    <xdr:to>
      <xdr:col>10</xdr:col>
      <xdr:colOff>114300</xdr:colOff>
      <xdr:row>57</xdr:row>
      <xdr:rowOff>136099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8265"/>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170244</xdr:rowOff>
    </xdr:from>
    <xdr:to>
      <xdr:col>24</xdr:col>
      <xdr:colOff>114300</xdr:colOff>
      <xdr:row>56</xdr:row>
      <xdr:rowOff>100394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9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21671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5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89757</xdr:rowOff>
    </xdr:from>
    <xdr:to>
      <xdr:col>20</xdr:col>
      <xdr:colOff>38100</xdr:colOff>
      <xdr:row>57</xdr:row>
      <xdr:rowOff>19907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11034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8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118599</xdr:rowOff>
    </xdr:from>
    <xdr:to>
      <xdr:col>15</xdr:col>
      <xdr:colOff>101600</xdr:colOff>
      <xdr:row>57</xdr:row>
      <xdr:rowOff>48749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39876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14815</xdr:rowOff>
    </xdr:from>
    <xdr:to>
      <xdr:col>10</xdr:col>
      <xdr:colOff>165100</xdr:colOff>
      <xdr:row>57</xdr:row>
      <xdr:rowOff>116415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132942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85299</xdr:rowOff>
    </xdr:from>
    <xdr:to>
      <xdr:col>6</xdr:col>
      <xdr:colOff>38100</xdr:colOff>
      <xdr:row>58</xdr:row>
      <xdr:rowOff>15449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31976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3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101371</xdr:rowOff>
    </xdr:from>
    <xdr:to>
      <xdr:col>24</xdr:col>
      <xdr:colOff>63500</xdr:colOff>
      <xdr:row>71</xdr:row>
      <xdr:rowOff>164770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274321"/>
          <a:ext cx="838200" cy="6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60317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164770</xdr:rowOff>
    </xdr:from>
    <xdr:to>
      <xdr:col>19</xdr:col>
      <xdr:colOff>177800</xdr:colOff>
      <xdr:row>72</xdr:row>
      <xdr:rowOff>34544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337720"/>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34544</xdr:rowOff>
    </xdr:from>
    <xdr:to>
      <xdr:col>15</xdr:col>
      <xdr:colOff>50800</xdr:colOff>
      <xdr:row>73</xdr:row>
      <xdr:rowOff>52222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378944"/>
          <a:ext cx="889000" cy="18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22065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52222</xdr:rowOff>
    </xdr:from>
    <xdr:to>
      <xdr:col>10</xdr:col>
      <xdr:colOff>114300</xdr:colOff>
      <xdr:row>73</xdr:row>
      <xdr:rowOff>77674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568072"/>
          <a:ext cx="889000" cy="2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28312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29912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50571</xdr:rowOff>
    </xdr:from>
    <xdr:to>
      <xdr:col>24</xdr:col>
      <xdr:colOff>114300</xdr:colOff>
      <xdr:row>71</xdr:row>
      <xdr:rowOff>152171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22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3598</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17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113970</xdr:rowOff>
    </xdr:from>
    <xdr:to>
      <xdr:col>20</xdr:col>
      <xdr:colOff>38100</xdr:colOff>
      <xdr:row>72</xdr:row>
      <xdr:rowOff>44120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28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60647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06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155194</xdr:rowOff>
    </xdr:from>
    <xdr:to>
      <xdr:col>15</xdr:col>
      <xdr:colOff>101600</xdr:colOff>
      <xdr:row>72</xdr:row>
      <xdr:rowOff>85344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32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101871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10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1422</xdr:rowOff>
    </xdr:from>
    <xdr:to>
      <xdr:col>10</xdr:col>
      <xdr:colOff>165100</xdr:colOff>
      <xdr:row>73</xdr:row>
      <xdr:rowOff>103022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5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119549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29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26874</xdr:rowOff>
    </xdr:from>
    <xdr:to>
      <xdr:col>6</xdr:col>
      <xdr:colOff>38100</xdr:colOff>
      <xdr:row>73</xdr:row>
      <xdr:rowOff>128474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54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145001</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3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108496</xdr:rowOff>
    </xdr:from>
    <xdr:to>
      <xdr:col>24</xdr:col>
      <xdr:colOff>63500</xdr:colOff>
      <xdr:row>94</xdr:row>
      <xdr:rowOff>75209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53346"/>
          <a:ext cx="838200" cy="13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2278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57162</xdr:rowOff>
    </xdr:from>
    <xdr:to>
      <xdr:col>19</xdr:col>
      <xdr:colOff>177800</xdr:colOff>
      <xdr:row>94</xdr:row>
      <xdr:rowOff>75209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002012"/>
          <a:ext cx="889000" cy="1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57162</xdr:rowOff>
    </xdr:from>
    <xdr:to>
      <xdr:col>15</xdr:col>
      <xdr:colOff>50800</xdr:colOff>
      <xdr:row>95</xdr:row>
      <xdr:rowOff>96762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002012"/>
          <a:ext cx="889000" cy="38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84141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96762</xdr:rowOff>
    </xdr:from>
    <xdr:to>
      <xdr:col>10</xdr:col>
      <xdr:colOff>114300</xdr:colOff>
      <xdr:row>95</xdr:row>
      <xdr:rowOff>110249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84512"/>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37977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102430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57696</xdr:rowOff>
    </xdr:from>
    <xdr:to>
      <xdr:col>24</xdr:col>
      <xdr:colOff>114300</xdr:colOff>
      <xdr:row>93</xdr:row>
      <xdr:rowOff>159296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80573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5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24409</xdr:rowOff>
    </xdr:from>
    <xdr:to>
      <xdr:col>20</xdr:col>
      <xdr:colOff>38100</xdr:colOff>
      <xdr:row>94</xdr:row>
      <xdr:rowOff>126009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4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142536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1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6362</xdr:rowOff>
    </xdr:from>
    <xdr:to>
      <xdr:col>15</xdr:col>
      <xdr:colOff>101600</xdr:colOff>
      <xdr:row>93</xdr:row>
      <xdr:rowOff>107962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9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124489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7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45962</xdr:rowOff>
    </xdr:from>
    <xdr:to>
      <xdr:col>10</xdr:col>
      <xdr:colOff>165100</xdr:colOff>
      <xdr:row>95</xdr:row>
      <xdr:rowOff>147562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3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164089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10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59449</xdr:rowOff>
    </xdr:from>
    <xdr:to>
      <xdr:col>6</xdr:col>
      <xdr:colOff>38100</xdr:colOff>
      <xdr:row>95</xdr:row>
      <xdr:rowOff>161049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6126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12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108981</xdr:rowOff>
    </xdr:from>
    <xdr:to>
      <xdr:col>55</xdr:col>
      <xdr:colOff>0</xdr:colOff>
      <xdr:row>36</xdr:row>
      <xdr:rowOff>140691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81181"/>
          <a:ext cx="838200" cy="3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108981</xdr:rowOff>
    </xdr:from>
    <xdr:to>
      <xdr:col>50</xdr:col>
      <xdr:colOff>114300</xdr:colOff>
      <xdr:row>37</xdr:row>
      <xdr:rowOff>26739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81181"/>
          <a:ext cx="889000" cy="8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84553</xdr:rowOff>
    </xdr:from>
    <xdr:to>
      <xdr:col>45</xdr:col>
      <xdr:colOff>177800</xdr:colOff>
      <xdr:row>37</xdr:row>
      <xdr:rowOff>26739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228053"/>
          <a:ext cx="889000" cy="114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84553</xdr:rowOff>
    </xdr:from>
    <xdr:to>
      <xdr:col>41</xdr:col>
      <xdr:colOff>50800</xdr:colOff>
      <xdr:row>37</xdr:row>
      <xdr:rowOff>82212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228053"/>
          <a:ext cx="889000" cy="119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10569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89891</xdr:rowOff>
    </xdr:from>
    <xdr:to>
      <xdr:col>55</xdr:col>
      <xdr:colOff>50800</xdr:colOff>
      <xdr:row>37</xdr:row>
      <xdr:rowOff>20041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6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112768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1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58181</xdr:rowOff>
    </xdr:from>
    <xdr:to>
      <xdr:col>50</xdr:col>
      <xdr:colOff>165100</xdr:colOff>
      <xdr:row>36</xdr:row>
      <xdr:rowOff>159781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3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4858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0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147389</xdr:rowOff>
    </xdr:from>
    <xdr:to>
      <xdr:col>46</xdr:col>
      <xdr:colOff>38100</xdr:colOff>
      <xdr:row>37</xdr:row>
      <xdr:rowOff>77539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94066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9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33753</xdr:rowOff>
    </xdr:from>
    <xdr:to>
      <xdr:col>41</xdr:col>
      <xdr:colOff>101600</xdr:colOff>
      <xdr:row>30</xdr:row>
      <xdr:rowOff>135353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1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151880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95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31412</xdr:rowOff>
    </xdr:from>
    <xdr:to>
      <xdr:col>36</xdr:col>
      <xdr:colOff>165100</xdr:colOff>
      <xdr:row>37</xdr:row>
      <xdr:rowOff>133012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149539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5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4464</xdr:rowOff>
    </xdr:from>
    <xdr:to>
      <xdr:col>55</xdr:col>
      <xdr:colOff>0</xdr:colOff>
      <xdr:row>56</xdr:row>
      <xdr:rowOff>46679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262764"/>
          <a:ext cx="838200" cy="38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162024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63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162693</xdr:rowOff>
    </xdr:from>
    <xdr:to>
      <xdr:col>50</xdr:col>
      <xdr:colOff>114300</xdr:colOff>
      <xdr:row>56</xdr:row>
      <xdr:rowOff>46679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420993"/>
          <a:ext cx="889000" cy="22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9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73216</xdr:rowOff>
    </xdr:from>
    <xdr:to>
      <xdr:col>45</xdr:col>
      <xdr:colOff>177800</xdr:colOff>
      <xdr:row>54</xdr:row>
      <xdr:rowOff>162693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8988616"/>
          <a:ext cx="889000" cy="43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73216</xdr:rowOff>
    </xdr:from>
    <xdr:to>
      <xdr:col>41</xdr:col>
      <xdr:colOff>50800</xdr:colOff>
      <xdr:row>53</xdr:row>
      <xdr:rowOff>130308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8988616"/>
          <a:ext cx="889000" cy="22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63117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93159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125114</xdr:rowOff>
    </xdr:from>
    <xdr:to>
      <xdr:col>55</xdr:col>
      <xdr:colOff>50800</xdr:colOff>
      <xdr:row>54</xdr:row>
      <xdr:rowOff>55264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2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147991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0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167329</xdr:rowOff>
    </xdr:from>
    <xdr:to>
      <xdr:col>50</xdr:col>
      <xdr:colOff>165100</xdr:colOff>
      <xdr:row>56</xdr:row>
      <xdr:rowOff>97479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9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114006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3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111893</xdr:rowOff>
    </xdr:from>
    <xdr:to>
      <xdr:col>46</xdr:col>
      <xdr:colOff>38100</xdr:colOff>
      <xdr:row>55</xdr:row>
      <xdr:rowOff>42043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3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58570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14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22416</xdr:rowOff>
    </xdr:from>
    <xdr:to>
      <xdr:col>41</xdr:col>
      <xdr:colOff>101600</xdr:colOff>
      <xdr:row>52</xdr:row>
      <xdr:rowOff>124016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893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140543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871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79508</xdr:rowOff>
    </xdr:from>
    <xdr:to>
      <xdr:col>36</xdr:col>
      <xdr:colOff>165100</xdr:colOff>
      <xdr:row>54</xdr:row>
      <xdr:rowOff>9658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1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26185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894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51233</xdr:rowOff>
    </xdr:from>
    <xdr:to>
      <xdr:col>55</xdr:col>
      <xdr:colOff>0</xdr:colOff>
      <xdr:row>77</xdr:row>
      <xdr:rowOff>102743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081433"/>
          <a:ext cx="838200" cy="2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41648</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3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102743</xdr:rowOff>
    </xdr:from>
    <xdr:to>
      <xdr:col>50</xdr:col>
      <xdr:colOff>114300</xdr:colOff>
      <xdr:row>78</xdr:row>
      <xdr:rowOff>19608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304393"/>
          <a:ext cx="889000" cy="8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154711</xdr:rowOff>
    </xdr:from>
    <xdr:to>
      <xdr:col>45</xdr:col>
      <xdr:colOff>177800</xdr:colOff>
      <xdr:row>78</xdr:row>
      <xdr:rowOff>19608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356361"/>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91542</xdr:rowOff>
    </xdr:from>
    <xdr:to>
      <xdr:col>41</xdr:col>
      <xdr:colOff>50800</xdr:colOff>
      <xdr:row>77</xdr:row>
      <xdr:rowOff>154711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293192"/>
          <a:ext cx="889000" cy="6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64647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68952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433</xdr:rowOff>
    </xdr:from>
    <xdr:to>
      <xdr:col>55</xdr:col>
      <xdr:colOff>50800</xdr:colOff>
      <xdr:row>76</xdr:row>
      <xdr:rowOff>102033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0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23309</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88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51943</xdr:rowOff>
    </xdr:from>
    <xdr:to>
      <xdr:col>50</xdr:col>
      <xdr:colOff>165100</xdr:colOff>
      <xdr:row>77</xdr:row>
      <xdr:rowOff>153543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5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170070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02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140258</xdr:rowOff>
    </xdr:from>
    <xdr:to>
      <xdr:col>46</xdr:col>
      <xdr:colOff>38100</xdr:colOff>
      <xdr:row>78</xdr:row>
      <xdr:rowOff>70408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61535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43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103911</xdr:rowOff>
    </xdr:from>
    <xdr:to>
      <xdr:col>41</xdr:col>
      <xdr:colOff>101600</xdr:colOff>
      <xdr:row>78</xdr:row>
      <xdr:rowOff>34061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25188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39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40742</xdr:rowOff>
    </xdr:from>
    <xdr:to>
      <xdr:col>36</xdr:col>
      <xdr:colOff>165100</xdr:colOff>
      <xdr:row>77</xdr:row>
      <xdr:rowOff>142342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133469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33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1512</xdr:rowOff>
    </xdr:from>
    <xdr:to>
      <xdr:col>54</xdr:col>
      <xdr:colOff>189865</xdr:colOff>
      <xdr:row>98</xdr:row>
      <xdr:rowOff>72873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74912"/>
          <a:ext cx="1270" cy="110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76700</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7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72873</xdr:rowOff>
    </xdr:from>
    <xdr:to>
      <xdr:col>55</xdr:col>
      <xdr:colOff>88900</xdr:colOff>
      <xdr:row>98</xdr:row>
      <xdr:rowOff>72873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74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119639</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5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1512</xdr:rowOff>
    </xdr:from>
    <xdr:to>
      <xdr:col>55</xdr:col>
      <xdr:colOff>88900</xdr:colOff>
      <xdr:row>92</xdr:row>
      <xdr:rowOff>1512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7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117030</xdr:rowOff>
    </xdr:from>
    <xdr:to>
      <xdr:col>55</xdr:col>
      <xdr:colOff>0</xdr:colOff>
      <xdr:row>95</xdr:row>
      <xdr:rowOff>44222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061880"/>
          <a:ext cx="838200" cy="2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37628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9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59201</xdr:rowOff>
    </xdr:from>
    <xdr:to>
      <xdr:col>55</xdr:col>
      <xdr:colOff>50800</xdr:colOff>
      <xdr:row>96</xdr:row>
      <xdr:rowOff>160801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93427</xdr:rowOff>
    </xdr:from>
    <xdr:to>
      <xdr:col>50</xdr:col>
      <xdr:colOff>114300</xdr:colOff>
      <xdr:row>95</xdr:row>
      <xdr:rowOff>44222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038277"/>
          <a:ext cx="889000" cy="29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84423</xdr:rowOff>
    </xdr:from>
    <xdr:to>
      <xdr:col>50</xdr:col>
      <xdr:colOff>165100</xdr:colOff>
      <xdr:row>97</xdr:row>
      <xdr:rowOff>14573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5700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90342</xdr:rowOff>
    </xdr:from>
    <xdr:to>
      <xdr:col>45</xdr:col>
      <xdr:colOff>177800</xdr:colOff>
      <xdr:row>93</xdr:row>
      <xdr:rowOff>93427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5692292"/>
          <a:ext cx="889000" cy="34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37142</xdr:rowOff>
    </xdr:from>
    <xdr:to>
      <xdr:col>46</xdr:col>
      <xdr:colOff>38100</xdr:colOff>
      <xdr:row>96</xdr:row>
      <xdr:rowOff>138742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129869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5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90342</xdr:rowOff>
    </xdr:from>
    <xdr:to>
      <xdr:col>41</xdr:col>
      <xdr:colOff>50800</xdr:colOff>
      <xdr:row>92</xdr:row>
      <xdr:rowOff>143263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5692292"/>
          <a:ext cx="889000" cy="2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75146</xdr:rowOff>
    </xdr:from>
    <xdr:to>
      <xdr:col>41</xdr:col>
      <xdr:colOff>101600</xdr:colOff>
      <xdr:row>97</xdr:row>
      <xdr:rowOff>5296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167873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104121</xdr:rowOff>
    </xdr:from>
    <xdr:to>
      <xdr:col>36</xdr:col>
      <xdr:colOff>165100</xdr:colOff>
      <xdr:row>97</xdr:row>
      <xdr:rowOff>34271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25398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66230</xdr:rowOff>
    </xdr:from>
    <xdr:to>
      <xdr:col>55</xdr:col>
      <xdr:colOff>50800</xdr:colOff>
      <xdr:row>93</xdr:row>
      <xdr:rowOff>167830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0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89107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86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164872</xdr:rowOff>
    </xdr:from>
    <xdr:to>
      <xdr:col>50</xdr:col>
      <xdr:colOff>165100</xdr:colOff>
      <xdr:row>95</xdr:row>
      <xdr:rowOff>95022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111549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05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42627</xdr:rowOff>
    </xdr:from>
    <xdr:to>
      <xdr:col>46</xdr:col>
      <xdr:colOff>38100</xdr:colOff>
      <xdr:row>93</xdr:row>
      <xdr:rowOff>144227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598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160754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576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39542</xdr:rowOff>
    </xdr:from>
    <xdr:to>
      <xdr:col>41</xdr:col>
      <xdr:colOff>101600</xdr:colOff>
      <xdr:row>91</xdr:row>
      <xdr:rowOff>141142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56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157669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541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92463</xdr:rowOff>
    </xdr:from>
    <xdr:to>
      <xdr:col>36</xdr:col>
      <xdr:colOff>165100</xdr:colOff>
      <xdr:row>93</xdr:row>
      <xdr:rowOff>22613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58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39140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564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145991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3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23038</xdr:rowOff>
    </xdr:from>
    <xdr:to>
      <xdr:col>85</xdr:col>
      <xdr:colOff>127000</xdr:colOff>
      <xdr:row>74</xdr:row>
      <xdr:rowOff>29743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710338"/>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141927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29743</xdr:rowOff>
    </xdr:from>
    <xdr:to>
      <xdr:col>81</xdr:col>
      <xdr:colOff>50800</xdr:colOff>
      <xdr:row>74</xdr:row>
      <xdr:rowOff>65005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717043"/>
          <a:ext cx="889000" cy="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95617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1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65005</xdr:rowOff>
    </xdr:from>
    <xdr:to>
      <xdr:col>76</xdr:col>
      <xdr:colOff>114300</xdr:colOff>
      <xdr:row>74</xdr:row>
      <xdr:rowOff>96133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752305"/>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96133</xdr:rowOff>
    </xdr:from>
    <xdr:to>
      <xdr:col>71</xdr:col>
      <xdr:colOff>177800</xdr:colOff>
      <xdr:row>74</xdr:row>
      <xdr:rowOff>97580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783433"/>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93939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143688</xdr:rowOff>
    </xdr:from>
    <xdr:to>
      <xdr:col>85</xdr:col>
      <xdr:colOff>177800</xdr:colOff>
      <xdr:row>74</xdr:row>
      <xdr:rowOff>73838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6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166565</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5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150393</xdr:rowOff>
    </xdr:from>
    <xdr:to>
      <xdr:col>81</xdr:col>
      <xdr:colOff>101600</xdr:colOff>
      <xdr:row>74</xdr:row>
      <xdr:rowOff>80543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6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97070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4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14205</xdr:rowOff>
    </xdr:from>
    <xdr:to>
      <xdr:col>76</xdr:col>
      <xdr:colOff>165100</xdr:colOff>
      <xdr:row>74</xdr:row>
      <xdr:rowOff>115805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7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132332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47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45333</xdr:rowOff>
    </xdr:from>
    <xdr:to>
      <xdr:col>72</xdr:col>
      <xdr:colOff>38100</xdr:colOff>
      <xdr:row>74</xdr:row>
      <xdr:rowOff>146933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73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163460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50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46780</xdr:rowOff>
    </xdr:from>
    <xdr:to>
      <xdr:col>67</xdr:col>
      <xdr:colOff>101600</xdr:colOff>
      <xdr:row>74</xdr:row>
      <xdr:rowOff>148380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7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164907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50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28959</xdr:rowOff>
    </xdr:from>
    <xdr:to>
      <xdr:col>85</xdr:col>
      <xdr:colOff>127000</xdr:colOff>
      <xdr:row>96</xdr:row>
      <xdr:rowOff>29547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316709"/>
          <a:ext cx="838200" cy="17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120297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79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31736</xdr:rowOff>
    </xdr:from>
    <xdr:to>
      <xdr:col>81</xdr:col>
      <xdr:colOff>50800</xdr:colOff>
      <xdr:row>96</xdr:row>
      <xdr:rowOff>29547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319486"/>
          <a:ext cx="889000" cy="16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18798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31736</xdr:rowOff>
    </xdr:from>
    <xdr:to>
      <xdr:col>76</xdr:col>
      <xdr:colOff>114300</xdr:colOff>
      <xdr:row>97</xdr:row>
      <xdr:rowOff>1854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319486"/>
          <a:ext cx="889000" cy="3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116378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161319</xdr:rowOff>
    </xdr:from>
    <xdr:to>
      <xdr:col>71</xdr:col>
      <xdr:colOff>177800</xdr:colOff>
      <xdr:row>97</xdr:row>
      <xdr:rowOff>1854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620519"/>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25624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82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35355</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8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149609</xdr:rowOff>
    </xdr:from>
    <xdr:to>
      <xdr:col>85</xdr:col>
      <xdr:colOff>177800</xdr:colOff>
      <xdr:row>95</xdr:row>
      <xdr:rowOff>79759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26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1036</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11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150197</xdr:rowOff>
    </xdr:from>
    <xdr:to>
      <xdr:col>81</xdr:col>
      <xdr:colOff>101600</xdr:colOff>
      <xdr:row>96</xdr:row>
      <xdr:rowOff>80347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4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96874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2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152386</xdr:rowOff>
    </xdr:from>
    <xdr:to>
      <xdr:col>76</xdr:col>
      <xdr:colOff>165100</xdr:colOff>
      <xdr:row>95</xdr:row>
      <xdr:rowOff>82536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2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99063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122504</xdr:rowOff>
    </xdr:from>
    <xdr:to>
      <xdr:col>72</xdr:col>
      <xdr:colOff>38100</xdr:colOff>
      <xdr:row>97</xdr:row>
      <xdr:rowOff>52654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5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69181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3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110519</xdr:rowOff>
    </xdr:from>
    <xdr:to>
      <xdr:col>67</xdr:col>
      <xdr:colOff>101600</xdr:colOff>
      <xdr:row>97</xdr:row>
      <xdr:rowOff>40669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5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57196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34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139014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625414"/>
          <a:ext cx="1269" cy="1029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85691</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40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139014</xdr:rowOff>
    </xdr:from>
    <xdr:to>
      <xdr:col>116</xdr:col>
      <xdr:colOff>152400</xdr:colOff>
      <xdr:row>32</xdr:row>
      <xdr:rowOff>139014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6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118212</xdr:rowOff>
    </xdr:from>
    <xdr:to>
      <xdr:col>116</xdr:col>
      <xdr:colOff>63500</xdr:colOff>
      <xdr:row>35</xdr:row>
      <xdr:rowOff>16713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5947512"/>
          <a:ext cx="8382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74414</xdr:rowOff>
    </xdr:from>
    <xdr:ext cx="378565"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180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95987</xdr:rowOff>
    </xdr:from>
    <xdr:to>
      <xdr:col>116</xdr:col>
      <xdr:colOff>114300</xdr:colOff>
      <xdr:row>38</xdr:row>
      <xdr:rowOff>26136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39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11456</xdr:rowOff>
    </xdr:from>
    <xdr:to>
      <xdr:col>111</xdr:col>
      <xdr:colOff>177800</xdr:colOff>
      <xdr:row>35</xdr:row>
      <xdr:rowOff>16713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012206"/>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68783</xdr:rowOff>
    </xdr:from>
    <xdr:to>
      <xdr:col>112</xdr:col>
      <xdr:colOff>38100</xdr:colOff>
      <xdr:row>37</xdr:row>
      <xdr:rowOff>170383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1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161510</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4017" y="650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11456</xdr:rowOff>
    </xdr:from>
    <xdr:to>
      <xdr:col>107</xdr:col>
      <xdr:colOff>50800</xdr:colOff>
      <xdr:row>35</xdr:row>
      <xdr:rowOff>21514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01220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55067</xdr:rowOff>
    </xdr:from>
    <xdr:to>
      <xdr:col>107</xdr:col>
      <xdr:colOff>101600</xdr:colOff>
      <xdr:row>37</xdr:row>
      <xdr:rowOff>156667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147794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49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940</xdr:rowOff>
    </xdr:from>
    <xdr:to>
      <xdr:col>102</xdr:col>
      <xdr:colOff>114300</xdr:colOff>
      <xdr:row>35</xdr:row>
      <xdr:rowOff>21514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5487340"/>
          <a:ext cx="889000" cy="5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xdr:rowOff>
    </xdr:from>
    <xdr:to>
      <xdr:col>102</xdr:col>
      <xdr:colOff>165100</xdr:colOff>
      <xdr:row>37</xdr:row>
      <xdr:rowOff>110718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101845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4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18720</xdr:rowOff>
    </xdr:from>
    <xdr:to>
      <xdr:col>98</xdr:col>
      <xdr:colOff>38100</xdr:colOff>
      <xdr:row>37</xdr:row>
      <xdr:rowOff>120320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111447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4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67412</xdr:rowOff>
    </xdr:from>
    <xdr:to>
      <xdr:col>116</xdr:col>
      <xdr:colOff>114300</xdr:colOff>
      <xdr:row>34</xdr:row>
      <xdr:rowOff>169012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8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90289</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7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137363</xdr:rowOff>
    </xdr:from>
    <xdr:to>
      <xdr:col>112</xdr:col>
      <xdr:colOff>38100</xdr:colOff>
      <xdr:row>35</xdr:row>
      <xdr:rowOff>67513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84040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74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132106</xdr:rowOff>
    </xdr:from>
    <xdr:to>
      <xdr:col>107</xdr:col>
      <xdr:colOff>101600</xdr:colOff>
      <xdr:row>35</xdr:row>
      <xdr:rowOff>62256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59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78783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73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142164</xdr:rowOff>
    </xdr:from>
    <xdr:to>
      <xdr:col>102</xdr:col>
      <xdr:colOff>165100</xdr:colOff>
      <xdr:row>35</xdr:row>
      <xdr:rowOff>72314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59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88841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57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121590</xdr:rowOff>
    </xdr:from>
    <xdr:to>
      <xdr:col>98</xdr:col>
      <xdr:colOff>38100</xdr:colOff>
      <xdr:row>32</xdr:row>
      <xdr:rowOff>51740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543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68267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52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56860</xdr:rowOff>
    </xdr:from>
    <xdr:to>
      <xdr:col>116</xdr:col>
      <xdr:colOff>63500</xdr:colOff>
      <xdr:row>54</xdr:row>
      <xdr:rowOff>128053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315160"/>
          <a:ext cx="838200" cy="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147446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920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128053</xdr:rowOff>
    </xdr:from>
    <xdr:to>
      <xdr:col>111</xdr:col>
      <xdr:colOff>177800</xdr:colOff>
      <xdr:row>54</xdr:row>
      <xdr:rowOff>131971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386353"/>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91493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0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131971</xdr:rowOff>
    </xdr:from>
    <xdr:to>
      <xdr:col>107</xdr:col>
      <xdr:colOff>50800</xdr:colOff>
      <xdr:row>54</xdr:row>
      <xdr:rowOff>137523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390271"/>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68633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01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83638</xdr:rowOff>
    </xdr:from>
    <xdr:to>
      <xdr:col>102</xdr:col>
      <xdr:colOff>114300</xdr:colOff>
      <xdr:row>54</xdr:row>
      <xdr:rowOff>137523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34193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46535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99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37174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98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6060</xdr:rowOff>
    </xdr:from>
    <xdr:to>
      <xdr:col>116</xdr:col>
      <xdr:colOff>114300</xdr:colOff>
      <xdr:row>54</xdr:row>
      <xdr:rowOff>107660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26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28937</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11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77253</xdr:rowOff>
    </xdr:from>
    <xdr:to>
      <xdr:col>112</xdr:col>
      <xdr:colOff>38100</xdr:colOff>
      <xdr:row>55</xdr:row>
      <xdr:rowOff>7403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33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23930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11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81171</xdr:rowOff>
    </xdr:from>
    <xdr:to>
      <xdr:col>107</xdr:col>
      <xdr:colOff>101600</xdr:colOff>
      <xdr:row>55</xdr:row>
      <xdr:rowOff>11321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27848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11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86723</xdr:rowOff>
    </xdr:from>
    <xdr:to>
      <xdr:col>102</xdr:col>
      <xdr:colOff>165100</xdr:colOff>
      <xdr:row>55</xdr:row>
      <xdr:rowOff>16873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34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33400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1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32838</xdr:rowOff>
    </xdr:from>
    <xdr:to>
      <xdr:col>98</xdr:col>
      <xdr:colOff>38100</xdr:colOff>
      <xdr:row>54</xdr:row>
      <xdr:rowOff>134438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29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150965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06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116474</xdr:rowOff>
    </xdr:from>
    <xdr:to>
      <xdr:col>116</xdr:col>
      <xdr:colOff>63500</xdr:colOff>
      <xdr:row>74</xdr:row>
      <xdr:rowOff>41585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632324"/>
          <a:ext cx="838200" cy="9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41585</xdr:rowOff>
    </xdr:from>
    <xdr:to>
      <xdr:col>111</xdr:col>
      <xdr:colOff>177800</xdr:colOff>
      <xdr:row>74</xdr:row>
      <xdr:rowOff>71989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728885"/>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71989</xdr:rowOff>
    </xdr:from>
    <xdr:to>
      <xdr:col>107</xdr:col>
      <xdr:colOff>50800</xdr:colOff>
      <xdr:row>74</xdr:row>
      <xdr:rowOff>86573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759289"/>
          <a:ext cx="889000" cy="1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86573</xdr:rowOff>
    </xdr:from>
    <xdr:to>
      <xdr:col>102</xdr:col>
      <xdr:colOff>114300</xdr:colOff>
      <xdr:row>74</xdr:row>
      <xdr:rowOff>122052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773873"/>
          <a:ext cx="8890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100748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70253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65674</xdr:rowOff>
    </xdr:from>
    <xdr:to>
      <xdr:col>116</xdr:col>
      <xdr:colOff>114300</xdr:colOff>
      <xdr:row>73</xdr:row>
      <xdr:rowOff>167274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5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88551</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43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162235</xdr:rowOff>
    </xdr:from>
    <xdr:to>
      <xdr:col>112</xdr:col>
      <xdr:colOff>38100</xdr:colOff>
      <xdr:row>74</xdr:row>
      <xdr:rowOff>92385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6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108912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45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21189</xdr:rowOff>
    </xdr:from>
    <xdr:to>
      <xdr:col>107</xdr:col>
      <xdr:colOff>101600</xdr:colOff>
      <xdr:row>74</xdr:row>
      <xdr:rowOff>122789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70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139316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4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35773</xdr:rowOff>
    </xdr:from>
    <xdr:to>
      <xdr:col>102</xdr:col>
      <xdr:colOff>165100</xdr:colOff>
      <xdr:row>74</xdr:row>
      <xdr:rowOff>137373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72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153900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49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71252</xdr:rowOff>
    </xdr:from>
    <xdr:to>
      <xdr:col>98</xdr:col>
      <xdr:colOff>38100</xdr:colOff>
      <xdr:row>75</xdr:row>
      <xdr:rowOff>1402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7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17929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53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歳出決算総額は、住民一人当たり</a:t>
          </a:r>
          <a:r>
            <a:rPr kumimoji="1" lang="en-US" altLang="ja-JP" sz="1100">
              <a:solidFill>
                <a:sysClr val="windowText" lastClr="000000"/>
              </a:solidFill>
              <a:effectLst/>
              <a:latin typeface="+mn-lt"/>
              <a:ea typeface="+mn-ea"/>
              <a:cs typeface="+mn-cs"/>
            </a:rPr>
            <a:t>540,654</a:t>
          </a:r>
          <a:r>
            <a:rPr kumimoji="1" lang="ja-JP" altLang="ja-JP" sz="1100">
              <a:solidFill>
                <a:sysClr val="windowText" lastClr="000000"/>
              </a:solidFill>
              <a:effectLst/>
              <a:latin typeface="+mn-lt"/>
              <a:ea typeface="+mn-ea"/>
              <a:cs typeface="+mn-cs"/>
            </a:rPr>
            <a:t>円となっています。類似団体平均と比較してコストの割合が高い構成項目は、扶助費及び維持補修費などが挙げられます。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扶助費が類似団体平均を上回っているのは、全国と比較し生活保護率が高いことなどが要因と考えられます。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維持補修費が類似団体平均を上回っているのは、降雪地域のため除雪費用がかかることに加え、人口一人当たりの公営住宅管理戸数が多いことなどが要因と考えられます。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公共施設管理計画や苫小牧市営住宅整備計画をもとに将来の人口動向や財政状況を踏まえ、公共施設等の総量の抑制のほか、施設の統廃合や集約化の推進により保有量の適正化を図り、効率的な施設の維持・整備に努めます。</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166,846
165,467
561.66
91,544,670
90,205,992
1,221,715
41,683,675
86,819,753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51918</xdr:rowOff>
    </xdr:from>
    <xdr:to>
      <xdr:col>24</xdr:col>
      <xdr:colOff>63500</xdr:colOff>
      <xdr:row>34</xdr:row>
      <xdr:rowOff>92151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81218"/>
          <a:ext cx="8382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92151</xdr:rowOff>
    </xdr:from>
    <xdr:to>
      <xdr:col>19</xdr:col>
      <xdr:colOff>177800</xdr:colOff>
      <xdr:row>34</xdr:row>
      <xdr:rowOff>99466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2145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99466</xdr:rowOff>
    </xdr:from>
    <xdr:to>
      <xdr:col>15</xdr:col>
      <xdr:colOff>50800</xdr:colOff>
      <xdr:row>34</xdr:row>
      <xdr:rowOff>105867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2876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46431</xdr:rowOff>
    </xdr:from>
    <xdr:to>
      <xdr:col>10</xdr:col>
      <xdr:colOff>114300</xdr:colOff>
      <xdr:row>34</xdr:row>
      <xdr:rowOff>105867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75731"/>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56354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1118</xdr:rowOff>
    </xdr:from>
    <xdr:to>
      <xdr:col>24</xdr:col>
      <xdr:colOff>114300</xdr:colOff>
      <xdr:row>34</xdr:row>
      <xdr:rowOff>102718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23995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8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41351</xdr:rowOff>
    </xdr:from>
    <xdr:to>
      <xdr:col>20</xdr:col>
      <xdr:colOff>38100</xdr:colOff>
      <xdr:row>34</xdr:row>
      <xdr:rowOff>142951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7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159478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4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48666</xdr:rowOff>
    </xdr:from>
    <xdr:to>
      <xdr:col>15</xdr:col>
      <xdr:colOff>101600</xdr:colOff>
      <xdr:row>34</xdr:row>
      <xdr:rowOff>150266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166793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5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55067</xdr:rowOff>
    </xdr:from>
    <xdr:to>
      <xdr:col>10</xdr:col>
      <xdr:colOff>165100</xdr:colOff>
      <xdr:row>34</xdr:row>
      <xdr:rowOff>156667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5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167081</xdr:rowOff>
    </xdr:from>
    <xdr:to>
      <xdr:col>6</xdr:col>
      <xdr:colOff>38100</xdr:colOff>
      <xdr:row>34</xdr:row>
      <xdr:rowOff>97231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113758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31300</xdr:rowOff>
    </xdr:from>
    <xdr:to>
      <xdr:col>24</xdr:col>
      <xdr:colOff>63500</xdr:colOff>
      <xdr:row>56</xdr:row>
      <xdr:rowOff>9496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461050"/>
          <a:ext cx="838200" cy="14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66826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6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3704</xdr:rowOff>
    </xdr:from>
    <xdr:to>
      <xdr:col>19</xdr:col>
      <xdr:colOff>177800</xdr:colOff>
      <xdr:row>56</xdr:row>
      <xdr:rowOff>9496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04904"/>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157211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47019</xdr:rowOff>
    </xdr:from>
    <xdr:to>
      <xdr:col>15</xdr:col>
      <xdr:colOff>50800</xdr:colOff>
      <xdr:row>56</xdr:row>
      <xdr:rowOff>3704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619519"/>
          <a:ext cx="889000" cy="98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139510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47019</xdr:rowOff>
    </xdr:from>
    <xdr:to>
      <xdr:col>10</xdr:col>
      <xdr:colOff>114300</xdr:colOff>
      <xdr:row>56</xdr:row>
      <xdr:rowOff>125810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619519"/>
          <a:ext cx="889000" cy="110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151681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58684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151950</xdr:rowOff>
    </xdr:from>
    <xdr:to>
      <xdr:col>24</xdr:col>
      <xdr:colOff>114300</xdr:colOff>
      <xdr:row>55</xdr:row>
      <xdr:rowOff>82100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66877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2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130146</xdr:rowOff>
    </xdr:from>
    <xdr:to>
      <xdr:col>20</xdr:col>
      <xdr:colOff>38100</xdr:colOff>
      <xdr:row>56</xdr:row>
      <xdr:rowOff>60296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5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76823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3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124354</xdr:rowOff>
    </xdr:from>
    <xdr:to>
      <xdr:col>15</xdr:col>
      <xdr:colOff>101600</xdr:colOff>
      <xdr:row>56</xdr:row>
      <xdr:rowOff>54504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71031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32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167669</xdr:rowOff>
    </xdr:from>
    <xdr:to>
      <xdr:col>10</xdr:col>
      <xdr:colOff>165100</xdr:colOff>
      <xdr:row>50</xdr:row>
      <xdr:rowOff>97819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5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114346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34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75010</xdr:rowOff>
    </xdr:from>
    <xdr:to>
      <xdr:col>6</xdr:col>
      <xdr:colOff>38100</xdr:colOff>
      <xdr:row>57</xdr:row>
      <xdr:rowOff>5160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7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21687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61379</xdr:rowOff>
    </xdr:from>
    <xdr:to>
      <xdr:col>24</xdr:col>
      <xdr:colOff>63500</xdr:colOff>
      <xdr:row>74</xdr:row>
      <xdr:rowOff>20383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77229"/>
          <a:ext cx="838200" cy="1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85077</xdr:rowOff>
    </xdr:from>
    <xdr:to>
      <xdr:col>19</xdr:col>
      <xdr:colOff>177800</xdr:colOff>
      <xdr:row>74</xdr:row>
      <xdr:rowOff>20383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600927"/>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85077</xdr:rowOff>
    </xdr:from>
    <xdr:to>
      <xdr:col>15</xdr:col>
      <xdr:colOff>50800</xdr:colOff>
      <xdr:row>75</xdr:row>
      <xdr:rowOff>26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00927"/>
          <a:ext cx="889000" cy="25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54309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26</xdr:rowOff>
    </xdr:from>
    <xdr:to>
      <xdr:col>10</xdr:col>
      <xdr:colOff>114300</xdr:colOff>
      <xdr:row>75</xdr:row>
      <xdr:rowOff>103175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58776"/>
          <a:ext cx="889000" cy="10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138662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10579</xdr:rowOff>
    </xdr:from>
    <xdr:to>
      <xdr:col>24</xdr:col>
      <xdr:colOff>114300</xdr:colOff>
      <xdr:row>73</xdr:row>
      <xdr:rowOff>112179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33456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7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141033</xdr:rowOff>
    </xdr:from>
    <xdr:to>
      <xdr:col>20</xdr:col>
      <xdr:colOff>38100</xdr:colOff>
      <xdr:row>74</xdr:row>
      <xdr:rowOff>71183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87710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3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34277</xdr:rowOff>
    </xdr:from>
    <xdr:to>
      <xdr:col>15</xdr:col>
      <xdr:colOff>101600</xdr:colOff>
      <xdr:row>73</xdr:row>
      <xdr:rowOff>135877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152404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120676</xdr:rowOff>
    </xdr:from>
    <xdr:to>
      <xdr:col>10</xdr:col>
      <xdr:colOff>165100</xdr:colOff>
      <xdr:row>75</xdr:row>
      <xdr:rowOff>50826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67353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8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52375</xdr:rowOff>
    </xdr:from>
    <xdr:to>
      <xdr:col>6</xdr:col>
      <xdr:colOff>38100</xdr:colOff>
      <xdr:row>75</xdr:row>
      <xdr:rowOff>153975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170502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8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152730</xdr:rowOff>
    </xdr:from>
    <xdr:to>
      <xdr:col>24</xdr:col>
      <xdr:colOff>63500</xdr:colOff>
      <xdr:row>95</xdr:row>
      <xdr:rowOff>27587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269030"/>
          <a:ext cx="838200" cy="4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126861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14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27587</xdr:rowOff>
    </xdr:from>
    <xdr:to>
      <xdr:col>19</xdr:col>
      <xdr:colOff>177800</xdr:colOff>
      <xdr:row>95</xdr:row>
      <xdr:rowOff>54628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15337"/>
          <a:ext cx="889000" cy="2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54628</xdr:rowOff>
    </xdr:from>
    <xdr:to>
      <xdr:col>15</xdr:col>
      <xdr:colOff>50800</xdr:colOff>
      <xdr:row>96</xdr:row>
      <xdr:rowOff>36243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42378"/>
          <a:ext cx="889000" cy="15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169647</xdr:rowOff>
    </xdr:from>
    <xdr:to>
      <xdr:col>10</xdr:col>
      <xdr:colOff>114300</xdr:colOff>
      <xdr:row>96</xdr:row>
      <xdr:rowOff>36243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457397"/>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94105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131891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101930</xdr:rowOff>
    </xdr:from>
    <xdr:to>
      <xdr:col>24</xdr:col>
      <xdr:colOff>114300</xdr:colOff>
      <xdr:row>95</xdr:row>
      <xdr:rowOff>32080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124807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6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148237</xdr:rowOff>
    </xdr:from>
    <xdr:to>
      <xdr:col>20</xdr:col>
      <xdr:colOff>38100</xdr:colOff>
      <xdr:row>95</xdr:row>
      <xdr:rowOff>78387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94914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03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3828</xdr:rowOff>
    </xdr:from>
    <xdr:to>
      <xdr:col>15</xdr:col>
      <xdr:colOff>101600</xdr:colOff>
      <xdr:row>95</xdr:row>
      <xdr:rowOff>105428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9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96555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8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156893</xdr:rowOff>
    </xdr:from>
    <xdr:to>
      <xdr:col>10</xdr:col>
      <xdr:colOff>165100</xdr:colOff>
      <xdr:row>96</xdr:row>
      <xdr:rowOff>87043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4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103570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1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118847</xdr:rowOff>
    </xdr:from>
    <xdr:to>
      <xdr:col>6</xdr:col>
      <xdr:colOff>38100</xdr:colOff>
      <xdr:row>96</xdr:row>
      <xdr:rowOff>48997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65524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1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117983</xdr:rowOff>
    </xdr:from>
    <xdr:to>
      <xdr:col>55</xdr:col>
      <xdr:colOff>0</xdr:colOff>
      <xdr:row>34</xdr:row>
      <xdr:rowOff>145415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947283"/>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7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143891</xdr:rowOff>
    </xdr:from>
    <xdr:to>
      <xdr:col>50</xdr:col>
      <xdr:colOff>114300</xdr:colOff>
      <xdr:row>34</xdr:row>
      <xdr:rowOff>145415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597319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119143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138176</xdr:rowOff>
    </xdr:from>
    <xdr:to>
      <xdr:col>45</xdr:col>
      <xdr:colOff>177800</xdr:colOff>
      <xdr:row>34</xdr:row>
      <xdr:rowOff>143891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596747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113047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138176</xdr:rowOff>
    </xdr:from>
    <xdr:to>
      <xdr:col>41</xdr:col>
      <xdr:colOff>50800</xdr:colOff>
      <xdr:row>35</xdr:row>
      <xdr:rowOff>138938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5967476"/>
          <a:ext cx="889000" cy="1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81043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67183</xdr:rowOff>
    </xdr:from>
    <xdr:to>
      <xdr:col>55</xdr:col>
      <xdr:colOff>50800</xdr:colOff>
      <xdr:row>34</xdr:row>
      <xdr:rowOff>168783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90060</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74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94615</xdr:rowOff>
    </xdr:from>
    <xdr:to>
      <xdr:col>50</xdr:col>
      <xdr:colOff>165100</xdr:colOff>
      <xdr:row>35</xdr:row>
      <xdr:rowOff>24765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9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41292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69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93091</xdr:rowOff>
    </xdr:from>
    <xdr:to>
      <xdr:col>46</xdr:col>
      <xdr:colOff>38100</xdr:colOff>
      <xdr:row>35</xdr:row>
      <xdr:rowOff>23241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9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39768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69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87376</xdr:rowOff>
    </xdr:from>
    <xdr:to>
      <xdr:col>41</xdr:col>
      <xdr:colOff>101600</xdr:colOff>
      <xdr:row>35</xdr:row>
      <xdr:rowOff>17526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34053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69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88138</xdr:rowOff>
    </xdr:from>
    <xdr:to>
      <xdr:col>36</xdr:col>
      <xdr:colOff>165100</xdr:colOff>
      <xdr:row>36</xdr:row>
      <xdr:rowOff>18288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34815</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86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170180</xdr:rowOff>
    </xdr:from>
    <xdr:to>
      <xdr:col>55</xdr:col>
      <xdr:colOff>0</xdr:colOff>
      <xdr:row>58</xdr:row>
      <xdr:rowOff>864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942830"/>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114952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88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170180</xdr:rowOff>
    </xdr:from>
    <xdr:to>
      <xdr:col>50</xdr:col>
      <xdr:colOff>114300</xdr:colOff>
      <xdr:row>58</xdr:row>
      <xdr:rowOff>29514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942830"/>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54830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99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29514</xdr:rowOff>
    </xdr:from>
    <xdr:to>
      <xdr:col>45</xdr:col>
      <xdr:colOff>177800</xdr:colOff>
      <xdr:row>58</xdr:row>
      <xdr:rowOff>48031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73614"/>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48031</xdr:rowOff>
    </xdr:from>
    <xdr:to>
      <xdr:col>41</xdr:col>
      <xdr:colOff>50800</xdr:colOff>
      <xdr:row>58</xdr:row>
      <xdr:rowOff>52298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992131"/>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121514</xdr:rowOff>
    </xdr:from>
    <xdr:to>
      <xdr:col>55</xdr:col>
      <xdr:colOff>50800</xdr:colOff>
      <xdr:row>58</xdr:row>
      <xdr:rowOff>51664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144391</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4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119380</xdr:rowOff>
    </xdr:from>
    <xdr:to>
      <xdr:col>50</xdr:col>
      <xdr:colOff>165100</xdr:colOff>
      <xdr:row>58</xdr:row>
      <xdr:rowOff>49530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66057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66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150164</xdr:rowOff>
    </xdr:from>
    <xdr:to>
      <xdr:col>46</xdr:col>
      <xdr:colOff>38100</xdr:colOff>
      <xdr:row>58</xdr:row>
      <xdr:rowOff>80314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71441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01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168681</xdr:rowOff>
    </xdr:from>
    <xdr:to>
      <xdr:col>41</xdr:col>
      <xdr:colOff>101600</xdr:colOff>
      <xdr:row>58</xdr:row>
      <xdr:rowOff>98831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89958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03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1498</xdr:rowOff>
    </xdr:from>
    <xdr:to>
      <xdr:col>36</xdr:col>
      <xdr:colOff>165100</xdr:colOff>
      <xdr:row>58</xdr:row>
      <xdr:rowOff>103098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94225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03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33950</xdr:rowOff>
    </xdr:from>
    <xdr:to>
      <xdr:col>55</xdr:col>
      <xdr:colOff>0</xdr:colOff>
      <xdr:row>74</xdr:row>
      <xdr:rowOff>111354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549800"/>
          <a:ext cx="838200" cy="24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60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33950</xdr:rowOff>
    </xdr:from>
    <xdr:to>
      <xdr:col>50</xdr:col>
      <xdr:colOff>114300</xdr:colOff>
      <xdr:row>74</xdr:row>
      <xdr:rowOff>9215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549800"/>
          <a:ext cx="889000" cy="14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28556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153965</xdr:rowOff>
    </xdr:from>
    <xdr:to>
      <xdr:col>45</xdr:col>
      <xdr:colOff>177800</xdr:colOff>
      <xdr:row>74</xdr:row>
      <xdr:rowOff>9215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669815"/>
          <a:ext cx="8890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31666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153965</xdr:rowOff>
    </xdr:from>
    <xdr:to>
      <xdr:col>41</xdr:col>
      <xdr:colOff>50800</xdr:colOff>
      <xdr:row>75</xdr:row>
      <xdr:rowOff>88677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669815"/>
          <a:ext cx="889000" cy="27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123517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99514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60554</xdr:rowOff>
    </xdr:from>
    <xdr:to>
      <xdr:col>55</xdr:col>
      <xdr:colOff>50800</xdr:colOff>
      <xdr:row>74</xdr:row>
      <xdr:rowOff>162154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74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83431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59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154600</xdr:rowOff>
    </xdr:from>
    <xdr:to>
      <xdr:col>50</xdr:col>
      <xdr:colOff>165100</xdr:colOff>
      <xdr:row>73</xdr:row>
      <xdr:rowOff>84750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4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101277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27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129865</xdr:rowOff>
    </xdr:from>
    <xdr:to>
      <xdr:col>46</xdr:col>
      <xdr:colOff>38100</xdr:colOff>
      <xdr:row>74</xdr:row>
      <xdr:rowOff>60015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6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76542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42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103165</xdr:rowOff>
    </xdr:from>
    <xdr:to>
      <xdr:col>41</xdr:col>
      <xdr:colOff>101600</xdr:colOff>
      <xdr:row>74</xdr:row>
      <xdr:rowOff>33315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6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49842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39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37877</xdr:rowOff>
    </xdr:from>
    <xdr:to>
      <xdr:col>36</xdr:col>
      <xdr:colOff>165100</xdr:colOff>
      <xdr:row>75</xdr:row>
      <xdr:rowOff>139477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8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156004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67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58089</xdr:rowOff>
    </xdr:from>
    <xdr:to>
      <xdr:col>55</xdr:col>
      <xdr:colOff>0</xdr:colOff>
      <xdr:row>93</xdr:row>
      <xdr:rowOff>2116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5660039"/>
          <a:ext cx="838200" cy="28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9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155637</xdr:rowOff>
    </xdr:from>
    <xdr:to>
      <xdr:col>50</xdr:col>
      <xdr:colOff>114300</xdr:colOff>
      <xdr:row>93</xdr:row>
      <xdr:rowOff>2116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5929037"/>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155637</xdr:rowOff>
    </xdr:from>
    <xdr:to>
      <xdr:col>45</xdr:col>
      <xdr:colOff>177800</xdr:colOff>
      <xdr:row>93</xdr:row>
      <xdr:rowOff>47346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5929037"/>
          <a:ext cx="889000" cy="6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72062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47346</xdr:rowOff>
    </xdr:from>
    <xdr:to>
      <xdr:col>41</xdr:col>
      <xdr:colOff>50800</xdr:colOff>
      <xdr:row>93</xdr:row>
      <xdr:rowOff>150966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5992196"/>
          <a:ext cx="889000" cy="10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60633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7289</xdr:rowOff>
    </xdr:from>
    <xdr:to>
      <xdr:col>55</xdr:col>
      <xdr:colOff>50800</xdr:colOff>
      <xdr:row>91</xdr:row>
      <xdr:rowOff>108889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60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93666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52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122766</xdr:rowOff>
    </xdr:from>
    <xdr:to>
      <xdr:col>50</xdr:col>
      <xdr:colOff>165100</xdr:colOff>
      <xdr:row>93</xdr:row>
      <xdr:rowOff>52916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8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69443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67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104837</xdr:rowOff>
    </xdr:from>
    <xdr:to>
      <xdr:col>46</xdr:col>
      <xdr:colOff>38100</xdr:colOff>
      <xdr:row>93</xdr:row>
      <xdr:rowOff>34987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58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51514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65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167996</xdr:rowOff>
    </xdr:from>
    <xdr:to>
      <xdr:col>41</xdr:col>
      <xdr:colOff>101600</xdr:colOff>
      <xdr:row>93</xdr:row>
      <xdr:rowOff>98146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59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114673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71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100166</xdr:rowOff>
    </xdr:from>
    <xdr:to>
      <xdr:col>36</xdr:col>
      <xdr:colOff>165100</xdr:colOff>
      <xdr:row>94</xdr:row>
      <xdr:rowOff>30316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04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46843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82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118577</xdr:rowOff>
    </xdr:from>
    <xdr:to>
      <xdr:col>85</xdr:col>
      <xdr:colOff>127000</xdr:colOff>
      <xdr:row>37</xdr:row>
      <xdr:rowOff>16165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90777"/>
          <a:ext cx="838200" cy="6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109755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8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16165</xdr:rowOff>
    </xdr:from>
    <xdr:to>
      <xdr:col>81</xdr:col>
      <xdr:colOff>50800</xdr:colOff>
      <xdr:row>37</xdr:row>
      <xdr:rowOff>46431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59815"/>
          <a:ext cx="889000" cy="3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94851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168046</xdr:rowOff>
    </xdr:from>
    <xdr:to>
      <xdr:col>76</xdr:col>
      <xdr:colOff>114300</xdr:colOff>
      <xdr:row>37</xdr:row>
      <xdr:rowOff>46431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654446"/>
          <a:ext cx="889000" cy="73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94851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168046</xdr:rowOff>
    </xdr:from>
    <xdr:to>
      <xdr:col>71</xdr:col>
      <xdr:colOff>177800</xdr:colOff>
      <xdr:row>34</xdr:row>
      <xdr:rowOff>166218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654446"/>
          <a:ext cx="889000" cy="3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47301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3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49953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67777</xdr:rowOff>
    </xdr:from>
    <xdr:to>
      <xdr:col>85</xdr:col>
      <xdr:colOff>177800</xdr:colOff>
      <xdr:row>36</xdr:row>
      <xdr:rowOff>169377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3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90654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9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136815</xdr:rowOff>
    </xdr:from>
    <xdr:to>
      <xdr:col>81</xdr:col>
      <xdr:colOff>101600</xdr:colOff>
      <xdr:row>37</xdr:row>
      <xdr:rowOff>66965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83492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0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167081</xdr:rowOff>
    </xdr:from>
    <xdr:to>
      <xdr:col>76</xdr:col>
      <xdr:colOff>165100</xdr:colOff>
      <xdr:row>37</xdr:row>
      <xdr:rowOff>97231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113758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117246</xdr:rowOff>
    </xdr:from>
    <xdr:to>
      <xdr:col>72</xdr:col>
      <xdr:colOff>38100</xdr:colOff>
      <xdr:row>33</xdr:row>
      <xdr:rowOff>47396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63923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37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115418</xdr:rowOff>
    </xdr:from>
    <xdr:to>
      <xdr:col>67</xdr:col>
      <xdr:colOff>101600</xdr:colOff>
      <xdr:row>35</xdr:row>
      <xdr:rowOff>45568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62095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7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140100</xdr:rowOff>
    </xdr:from>
    <xdr:to>
      <xdr:col>85</xdr:col>
      <xdr:colOff>127000</xdr:colOff>
      <xdr:row>56</xdr:row>
      <xdr:rowOff>164865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69850"/>
          <a:ext cx="8382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65024</xdr:rowOff>
    </xdr:from>
    <xdr:to>
      <xdr:col>81</xdr:col>
      <xdr:colOff>50800</xdr:colOff>
      <xdr:row>56</xdr:row>
      <xdr:rowOff>164865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494774"/>
          <a:ext cx="889000" cy="27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66148</xdr:rowOff>
    </xdr:from>
    <xdr:to>
      <xdr:col>76</xdr:col>
      <xdr:colOff>114300</xdr:colOff>
      <xdr:row>55</xdr:row>
      <xdr:rowOff>65024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324448"/>
          <a:ext cx="889000" cy="17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67498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66148</xdr:rowOff>
    </xdr:from>
    <xdr:to>
      <xdr:col>71</xdr:col>
      <xdr:colOff>177800</xdr:colOff>
      <xdr:row>55</xdr:row>
      <xdr:rowOff>45098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324448"/>
          <a:ext cx="889000" cy="15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75119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41229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89300</xdr:rowOff>
    </xdr:from>
    <xdr:to>
      <xdr:col>85</xdr:col>
      <xdr:colOff>177800</xdr:colOff>
      <xdr:row>56</xdr:row>
      <xdr:rowOff>19450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112177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7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114065</xdr:rowOff>
    </xdr:from>
    <xdr:to>
      <xdr:col>81</xdr:col>
      <xdr:colOff>101600</xdr:colOff>
      <xdr:row>57</xdr:row>
      <xdr:rowOff>44215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35342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14224</xdr:rowOff>
    </xdr:from>
    <xdr:to>
      <xdr:col>76</xdr:col>
      <xdr:colOff>165100</xdr:colOff>
      <xdr:row>55</xdr:row>
      <xdr:rowOff>115824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132351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1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15348</xdr:rowOff>
    </xdr:from>
    <xdr:to>
      <xdr:col>72</xdr:col>
      <xdr:colOff>38100</xdr:colOff>
      <xdr:row>54</xdr:row>
      <xdr:rowOff>116948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2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133475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04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165748</xdr:rowOff>
    </xdr:from>
    <xdr:to>
      <xdr:col>67</xdr:col>
      <xdr:colOff>101600</xdr:colOff>
      <xdr:row>55</xdr:row>
      <xdr:rowOff>95898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112425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145990</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17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23037</xdr:rowOff>
    </xdr:from>
    <xdr:to>
      <xdr:col>85</xdr:col>
      <xdr:colOff>127000</xdr:colOff>
      <xdr:row>94</xdr:row>
      <xdr:rowOff>29744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139337"/>
          <a:ext cx="8382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141927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2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29744</xdr:rowOff>
    </xdr:from>
    <xdr:to>
      <xdr:col>81</xdr:col>
      <xdr:colOff>50800</xdr:colOff>
      <xdr:row>94</xdr:row>
      <xdr:rowOff>65005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146044"/>
          <a:ext cx="8890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95617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5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65005</xdr:rowOff>
    </xdr:from>
    <xdr:to>
      <xdr:col>76</xdr:col>
      <xdr:colOff>114300</xdr:colOff>
      <xdr:row>94</xdr:row>
      <xdr:rowOff>96132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181305"/>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96132</xdr:rowOff>
    </xdr:from>
    <xdr:to>
      <xdr:col>71</xdr:col>
      <xdr:colOff>177800</xdr:colOff>
      <xdr:row>94</xdr:row>
      <xdr:rowOff>97580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21243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93921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81081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143687</xdr:rowOff>
    </xdr:from>
    <xdr:to>
      <xdr:col>85</xdr:col>
      <xdr:colOff>177800</xdr:colOff>
      <xdr:row>94</xdr:row>
      <xdr:rowOff>73837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08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166564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9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150394</xdr:rowOff>
    </xdr:from>
    <xdr:to>
      <xdr:col>81</xdr:col>
      <xdr:colOff>101600</xdr:colOff>
      <xdr:row>94</xdr:row>
      <xdr:rowOff>80544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97071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8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14205</xdr:rowOff>
    </xdr:from>
    <xdr:to>
      <xdr:col>76</xdr:col>
      <xdr:colOff>165100</xdr:colOff>
      <xdr:row>94</xdr:row>
      <xdr:rowOff>115805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1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132332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90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45332</xdr:rowOff>
    </xdr:from>
    <xdr:to>
      <xdr:col>72</xdr:col>
      <xdr:colOff>38100</xdr:colOff>
      <xdr:row>94</xdr:row>
      <xdr:rowOff>146932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1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163459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93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46780</xdr:rowOff>
    </xdr:from>
    <xdr:to>
      <xdr:col>67</xdr:col>
      <xdr:colOff>101600</xdr:colOff>
      <xdr:row>94</xdr:row>
      <xdr:rowOff>148380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1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164907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93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民生費が住民一人当たり</a:t>
          </a:r>
          <a:r>
            <a:rPr kumimoji="1" lang="en-US" altLang="ja-JP" sz="1100">
              <a:solidFill>
                <a:sysClr val="windowText" lastClr="000000"/>
              </a:solidFill>
              <a:effectLst/>
              <a:latin typeface="+mn-lt"/>
              <a:ea typeface="+mn-ea"/>
              <a:cs typeface="+mn-cs"/>
            </a:rPr>
            <a:t>229,667</a:t>
          </a:r>
          <a:r>
            <a:rPr kumimoji="1" lang="ja-JP" altLang="ja-JP" sz="1100">
              <a:solidFill>
                <a:sysClr val="windowText" lastClr="000000"/>
              </a:solidFill>
              <a:effectLst/>
              <a:latin typeface="+mn-lt"/>
              <a:ea typeface="+mn-ea"/>
              <a:cs typeface="+mn-cs"/>
            </a:rPr>
            <a:t>円と類似団体平均を上回っているのは、生活保護費が高いことなどが要因と考えられます。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土木費が、住民一人あたり</a:t>
          </a:r>
          <a:r>
            <a:rPr kumimoji="1" lang="en-US" altLang="ja-JP" sz="1100">
              <a:solidFill>
                <a:sysClr val="windowText" lastClr="000000"/>
              </a:solidFill>
              <a:effectLst/>
              <a:latin typeface="+mn-lt"/>
              <a:ea typeface="+mn-ea"/>
              <a:cs typeface="+mn-cs"/>
            </a:rPr>
            <a:t>63,249</a:t>
          </a:r>
          <a:r>
            <a:rPr kumimoji="1" lang="ja-JP" altLang="ja-JP" sz="1100">
              <a:solidFill>
                <a:sysClr val="windowText" lastClr="000000"/>
              </a:solidFill>
              <a:effectLst/>
              <a:latin typeface="+mn-lt"/>
              <a:ea typeface="+mn-ea"/>
              <a:cs typeface="+mn-cs"/>
            </a:rPr>
            <a:t>円と類似団体平均を上回っているのは、公営住宅の老朽化による建替えや改修に係る費用の増嵩や降雪地域による除雪経費などが要因と考えられます。</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22</a:t>
          </a:r>
          <a:r>
            <a:rPr kumimoji="1" lang="ja-JP" altLang="en-US" sz="1100">
              <a:solidFill>
                <a:sysClr val="windowText" lastClr="000000"/>
              </a:solidFill>
              <a:effectLst/>
              <a:latin typeface="+mn-lt"/>
              <a:ea typeface="+mn-ea"/>
              <a:cs typeface="+mn-cs"/>
            </a:rPr>
            <a:t>年度から財政健全化にかかる計画を策定し、近年では</a:t>
          </a:r>
          <a:r>
            <a:rPr kumimoji="1" lang="ja-JP" altLang="ja-JP" sz="1100">
              <a:solidFill>
                <a:sysClr val="windowText" lastClr="000000"/>
              </a:solidFill>
              <a:effectLst/>
              <a:latin typeface="+mn-lt"/>
              <a:ea typeface="+mn-ea"/>
              <a:cs typeface="+mn-cs"/>
            </a:rPr>
            <a:t>財政基盤安定化計画</a:t>
          </a:r>
          <a:r>
            <a:rPr kumimoji="1" lang="en-US" altLang="ja-JP" sz="1100">
              <a:solidFill>
                <a:sysClr val="windowText" lastClr="000000"/>
              </a:solidFill>
              <a:effectLst/>
              <a:latin typeface="+mn-lt"/>
              <a:ea typeface="+mn-ea"/>
              <a:cs typeface="+mn-cs"/>
            </a:rPr>
            <a:t>Second Stage</a:t>
          </a:r>
          <a:r>
            <a:rPr kumimoji="1" lang="ja-JP" altLang="ja-JP" sz="1100">
              <a:solidFill>
                <a:sysClr val="windowText" lastClr="000000"/>
              </a:solidFill>
              <a:effectLst/>
              <a:latin typeface="+mn-lt"/>
              <a:ea typeface="+mn-ea"/>
              <a:cs typeface="+mn-cs"/>
            </a:rPr>
            <a:t>（令和元～</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、財政運営持続化計画（令和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年度～令和</a:t>
          </a:r>
          <a:r>
            <a:rPr kumimoji="1" lang="en-US" altLang="ja-JP" sz="1100">
              <a:solidFill>
                <a:sysClr val="windowText" lastClr="000000"/>
              </a:solidFill>
              <a:effectLst/>
              <a:latin typeface="+mn-lt"/>
              <a:ea typeface="+mn-ea"/>
              <a:cs typeface="+mn-cs"/>
            </a:rPr>
            <a:t>9</a:t>
          </a:r>
          <a:r>
            <a:rPr kumimoji="1" lang="ja-JP" altLang="en-US" sz="1100">
              <a:solidFill>
                <a:sysClr val="windowText" lastClr="000000"/>
              </a:solidFill>
              <a:effectLst/>
              <a:latin typeface="+mn-lt"/>
              <a:ea typeface="+mn-ea"/>
              <a:cs typeface="+mn-cs"/>
            </a:rPr>
            <a:t>年度）</a:t>
          </a:r>
          <a:r>
            <a:rPr kumimoji="1" lang="ja-JP" altLang="ja-JP" sz="1100">
              <a:solidFill>
                <a:sysClr val="windowText" lastClr="000000"/>
              </a:solidFill>
              <a:effectLst/>
              <a:latin typeface="+mn-lt"/>
              <a:ea typeface="+mn-ea"/>
              <a:cs typeface="+mn-cs"/>
            </a:rPr>
            <a:t>に基づき、残高維持を図ってきたことで、財政調整基金残高の標準財政規模比は増加傾向にあり、実質収支額は黒字を維持しています。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今後は財政運営持続化計画に基づき、将来の財政運営を踏まえた基金残高の目標を定めた上で、適切に管理を行い残高維持に努めてまいります。</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標準財政規模に対する全ての会計の赤字や黒字を合算した「赤字」の比率である連結実質赤字比率は、当年度も連結実質赤字額がないため、比率は算定されていません。</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また、市立病院事業会計は、令和２年度まで赤字額が生じておりましたが、令和３年度以降は新型コロナウイルス感染症対策に係る北海道の補助金等により黒字に転換しております。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今後も引き続き、経営の改善に向けて、収益性の高い診察料の医師確保や更なる経費削減等に努めてまいります。</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実質公債費比率の分子は</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の増、単年度実質公債費比率は前年度と比較すると、</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の増となっており、</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ヵ年平均の実質公債費比率は、</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の増加となっております。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年度決算における分子の増は、</a:t>
          </a:r>
          <a:r>
            <a:rPr kumimoji="1" lang="ja-JP" altLang="en-US" sz="1100">
              <a:solidFill>
                <a:sysClr val="windowText" lastClr="000000"/>
              </a:solidFill>
              <a:effectLst/>
              <a:latin typeface="+mn-lt"/>
              <a:ea typeface="+mn-ea"/>
              <a:cs typeface="+mn-cs"/>
            </a:rPr>
            <a:t>算入公債費等</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減額</a:t>
          </a:r>
          <a:r>
            <a:rPr kumimoji="1" lang="ja-JP" altLang="ja-JP" sz="1100">
              <a:solidFill>
                <a:sysClr val="windowText" lastClr="000000"/>
              </a:solidFill>
              <a:effectLst/>
              <a:latin typeface="+mn-lt"/>
              <a:ea typeface="+mn-ea"/>
              <a:cs typeface="+mn-cs"/>
            </a:rPr>
            <a:t>が主な要因です。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今後は、市民文化ホール整備などの大規模事業により、比率の上昇が見込まれます。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財政運営持続化計画に基づき、目標管理ラインを</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％以下に設定し、健全性を保つことを目指します。</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満期一括償還地方債の借入はありません。</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前年度と比較して、将来負担比率は</a:t>
          </a:r>
          <a:r>
            <a:rPr kumimoji="1" lang="en-US" altLang="ja-JP" sz="1100">
              <a:solidFill>
                <a:sysClr val="windowText" lastClr="000000"/>
              </a:solidFill>
              <a:effectLst/>
              <a:latin typeface="+mn-lt"/>
              <a:ea typeface="+mn-ea"/>
              <a:cs typeface="+mn-cs"/>
            </a:rPr>
            <a:t>8.7</a:t>
          </a:r>
          <a:r>
            <a:rPr kumimoji="1" lang="ja-JP" altLang="ja-JP" sz="1100">
              <a:solidFill>
                <a:sysClr val="windowText" lastClr="000000"/>
              </a:solidFill>
              <a:effectLst/>
              <a:latin typeface="+mn-lt"/>
              <a:ea typeface="+mn-ea"/>
              <a:cs typeface="+mn-cs"/>
            </a:rPr>
            <a:t>ポイントの増加、分子は</a:t>
          </a:r>
          <a:r>
            <a:rPr kumimoji="1" lang="en-US" altLang="ja-JP" sz="1100">
              <a:solidFill>
                <a:sysClr val="windowText" lastClr="000000"/>
              </a:solidFill>
              <a:effectLst/>
              <a:latin typeface="+mn-lt"/>
              <a:ea typeface="+mn-ea"/>
              <a:cs typeface="+mn-cs"/>
            </a:rPr>
            <a:t>16.3%</a:t>
          </a:r>
          <a:r>
            <a:rPr kumimoji="1" lang="ja-JP" altLang="ja-JP" sz="1100">
              <a:solidFill>
                <a:sysClr val="windowText" lastClr="000000"/>
              </a:solidFill>
              <a:effectLst/>
              <a:latin typeface="+mn-lt"/>
              <a:ea typeface="+mn-ea"/>
              <a:cs typeface="+mn-cs"/>
            </a:rPr>
            <a:t>の増加となっております。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分子の増加の要因は、</a:t>
          </a:r>
          <a:r>
            <a:rPr kumimoji="1" lang="ja-JP" altLang="en-US" sz="1100">
              <a:solidFill>
                <a:sysClr val="windowText" lastClr="000000"/>
              </a:solidFill>
              <a:effectLst/>
              <a:latin typeface="+mn-lt"/>
              <a:ea typeface="+mn-ea"/>
              <a:cs typeface="+mn-cs"/>
            </a:rPr>
            <a:t>充当可能特定歳入及び基準財政需要額算入見込額が減少したことによるものです。</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今後市民文化ホール整備などの大規模事業により、比率は上昇が見込まれます。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財政運営持続化計画に基づき、目標管理ラインを</a:t>
          </a:r>
          <a:r>
            <a:rPr kumimoji="1" lang="en-US" altLang="ja-JP" sz="1100">
              <a:solidFill>
                <a:sysClr val="windowText" lastClr="000000"/>
              </a:solidFill>
              <a:effectLst/>
              <a:latin typeface="+mn-lt"/>
              <a:ea typeface="+mn-ea"/>
              <a:cs typeface="+mn-cs"/>
            </a:rPr>
            <a:t>80</a:t>
          </a:r>
          <a:r>
            <a:rPr kumimoji="1" lang="ja-JP" altLang="ja-JP" sz="1100">
              <a:solidFill>
                <a:sysClr val="windowText" lastClr="000000"/>
              </a:solidFill>
              <a:effectLst/>
              <a:latin typeface="+mn-lt"/>
              <a:ea typeface="+mn-ea"/>
              <a:cs typeface="+mn-cs"/>
            </a:rPr>
            <a:t>％以下に設定し、基金及び市債の発行管理などにより、将来世代の負担が過大にならないように、健全な財政運営に努めてまいります。</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北海道苫小牧市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財政調整基金や減債基金の増などにより、前年度と比較すると、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各基金等については、財政運営持続化計画に基づき、今後の財政運営を踏まえた基金等の残高の目標を定めて管理を行う。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公共施設整備基金：当市の施設の整備に要する経費の財源に充てるため。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総合戦略推進基金：苫小牧市総合戦略の推進に要する経費の財源に充てるため。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廃棄物処理施設整備基金：廃棄物処理施設の整備に要する経費の財源に充てるため。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公共施設整備基金；公共施設整備のため積立てたことにより残高が増加となった。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総合戦略推進基金：総合戦略の推進に要する経費の財源のため積立てたことにより残高が増加となった。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廃棄物処理施設整備基金：廃棄物処理施設の整備に要する経費の財源のため積立てたことにより残高が増加となった。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公共施設整備基金：市民文化ホール等の公共施設の整備に要する経費の財源として、適正に管理していく。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総合戦略推進基金：総合戦略の推進に要する経費の財源として、適正に管理していく。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廃棄物処理施設整備基金：廃棄物処理施設の整備に要する経費の財源として、適正に管理していく。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積立額が財源対策としての取崩額を上回ったため残高が増加した。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財政調整基金の目標残高は、今後も財政運営における不測の事態への備えとして、財政規模の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決算剰余金を積立てたことにより増加となった。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減債基金の目標残高は、公債費が令和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年度まで高水準となる見込みがあり、令和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年度の公債費の負担を軽減するため、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91544670</v>
      </c>
      <c r="BO4" s="371"/>
      <c r="BP4" s="371"/>
      <c r="BQ4" s="371"/>
      <c r="BR4" s="371"/>
      <c r="BS4" s="371"/>
      <c r="BT4" s="371"/>
      <c r="BU4" s="372"/>
      <c r="BV4" s="370">
        <v>85930720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2.9</v>
      </c>
      <c r="CU4" s="377"/>
      <c r="CV4" s="377"/>
      <c r="CW4" s="377"/>
      <c r="CX4" s="377"/>
      <c r="CY4" s="377"/>
      <c r="CZ4" s="377"/>
      <c r="DA4" s="378"/>
      <c r="DB4" s="376">
        <v>3.9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90205992</v>
      </c>
      <c r="BO5" s="408"/>
      <c r="BP5" s="408"/>
      <c r="BQ5" s="408"/>
      <c r="BR5" s="408"/>
      <c r="BS5" s="408"/>
      <c r="BT5" s="408"/>
      <c r="BU5" s="409"/>
      <c r="BV5" s="407">
        <v>84213211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89.4</v>
      </c>
      <c r="CU5" s="405"/>
      <c r="CV5" s="405"/>
      <c r="CW5" s="405"/>
      <c r="CX5" s="405"/>
      <c r="CY5" s="405"/>
      <c r="CZ5" s="405"/>
      <c r="DA5" s="406"/>
      <c r="DB5" s="404">
        <v>88.1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1338678</v>
      </c>
      <c r="BO6" s="408"/>
      <c r="BP6" s="408"/>
      <c r="BQ6" s="408"/>
      <c r="BR6" s="408"/>
      <c r="BS6" s="408"/>
      <c r="BT6" s="408"/>
      <c r="BU6" s="409"/>
      <c r="BV6" s="407">
        <v>1717509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90.3</v>
      </c>
      <c r="CU6" s="445"/>
      <c r="CV6" s="445"/>
      <c r="CW6" s="445"/>
      <c r="CX6" s="445"/>
      <c r="CY6" s="445"/>
      <c r="CZ6" s="445"/>
      <c r="DA6" s="446"/>
      <c r="DB6" s="444">
        <v>89.9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116963</v>
      </c>
      <c r="BO7" s="408"/>
      <c r="BP7" s="408"/>
      <c r="BQ7" s="408"/>
      <c r="BR7" s="408"/>
      <c r="BS7" s="408"/>
      <c r="BT7" s="408"/>
      <c r="BU7" s="409"/>
      <c r="BV7" s="407">
        <v>122247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41683675</v>
      </c>
      <c r="CU7" s="408"/>
      <c r="CV7" s="408"/>
      <c r="CW7" s="408"/>
      <c r="CX7" s="408"/>
      <c r="CY7" s="408"/>
      <c r="CZ7" s="408"/>
      <c r="DA7" s="409"/>
      <c r="DB7" s="407">
        <v>40924240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1221715</v>
      </c>
      <c r="BO8" s="408"/>
      <c r="BP8" s="408"/>
      <c r="BQ8" s="408"/>
      <c r="BR8" s="408"/>
      <c r="BS8" s="408"/>
      <c r="BT8" s="408"/>
      <c r="BU8" s="409"/>
      <c r="BV8" s="407">
        <v>1595262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0.75</v>
      </c>
      <c r="CU8" s="448"/>
      <c r="CV8" s="448"/>
      <c r="CW8" s="448"/>
      <c r="CX8" s="448"/>
      <c r="CY8" s="448"/>
      <c r="CZ8" s="448"/>
      <c r="DA8" s="449"/>
      <c r="DB8" s="447">
        <v>0.77</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170113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-373547</v>
      </c>
      <c r="BO9" s="408"/>
      <c r="BP9" s="408"/>
      <c r="BQ9" s="408"/>
      <c r="BR9" s="408"/>
      <c r="BS9" s="408"/>
      <c r="BT9" s="408"/>
      <c r="BU9" s="409"/>
      <c r="BV9" s="407">
        <v>-344681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13.6</v>
      </c>
      <c r="CU9" s="405"/>
      <c r="CV9" s="405"/>
      <c r="CW9" s="405"/>
      <c r="CX9" s="405"/>
      <c r="CY9" s="405"/>
      <c r="CZ9" s="405"/>
      <c r="DA9" s="406"/>
      <c r="DB9" s="404">
        <v>14.3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172737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1420300</v>
      </c>
      <c r="BO10" s="408"/>
      <c r="BP10" s="408"/>
      <c r="BQ10" s="408"/>
      <c r="BR10" s="408"/>
      <c r="BS10" s="408"/>
      <c r="BT10" s="408"/>
      <c r="BU10" s="409"/>
      <c r="BV10" s="407">
        <v>1354672</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166846</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1246744</v>
      </c>
      <c r="BO12" s="408"/>
      <c r="BP12" s="408"/>
      <c r="BQ12" s="408"/>
      <c r="BR12" s="408"/>
      <c r="BS12" s="408"/>
      <c r="BT12" s="408"/>
      <c r="BU12" s="409"/>
      <c r="BV12" s="407">
        <v>1085910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165467</v>
      </c>
      <c r="S13" s="492"/>
      <c r="T13" s="492"/>
      <c r="U13" s="492"/>
      <c r="V13" s="493"/>
      <c r="W13" s="423" t="s">
        <v>130</v>
      </c>
      <c r="X13" s="424"/>
      <c r="Y13" s="424"/>
      <c r="Z13" s="424"/>
      <c r="AA13" s="424"/>
      <c r="AB13" s="414"/>
      <c r="AC13" s="458">
        <v>1457</v>
      </c>
      <c r="AD13" s="459"/>
      <c r="AE13" s="459"/>
      <c r="AF13" s="459"/>
      <c r="AG13" s="501"/>
      <c r="AH13" s="458">
        <v>1273</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-199991</v>
      </c>
      <c r="BO13" s="408"/>
      <c r="BP13" s="408"/>
      <c r="BQ13" s="408"/>
      <c r="BR13" s="408"/>
      <c r="BS13" s="408"/>
      <c r="BT13" s="408"/>
      <c r="BU13" s="409"/>
      <c r="BV13" s="407">
        <v>-75919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7.7</v>
      </c>
      <c r="CU13" s="405"/>
      <c r="CV13" s="405"/>
      <c r="CW13" s="405"/>
      <c r="CX13" s="405"/>
      <c r="CY13" s="405"/>
      <c r="CZ13" s="405"/>
      <c r="DA13" s="406"/>
      <c r="DB13" s="404">
        <v>7.1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168299</v>
      </c>
      <c r="S14" s="492"/>
      <c r="T14" s="492"/>
      <c r="U14" s="492"/>
      <c r="V14" s="493"/>
      <c r="W14" s="397"/>
      <c r="X14" s="398"/>
      <c r="Y14" s="398"/>
      <c r="Z14" s="398"/>
      <c r="AA14" s="398"/>
      <c r="AB14" s="387"/>
      <c r="AC14" s="494">
        <v>2</v>
      </c>
      <c r="AD14" s="495"/>
      <c r="AE14" s="495"/>
      <c r="AF14" s="495"/>
      <c r="AG14" s="496"/>
      <c r="AH14" s="494">
        <v>1.8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71.900000000000006</v>
      </c>
      <c r="CU14" s="506"/>
      <c r="CV14" s="506"/>
      <c r="CW14" s="506"/>
      <c r="CX14" s="506"/>
      <c r="CY14" s="506"/>
      <c r="CZ14" s="506"/>
      <c r="DA14" s="507"/>
      <c r="DB14" s="505">
        <v>63.2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167280</v>
      </c>
      <c r="S15" s="492"/>
      <c r="T15" s="492"/>
      <c r="U15" s="492"/>
      <c r="V15" s="493"/>
      <c r="W15" s="423" t="s">
        <v>137</v>
      </c>
      <c r="X15" s="424"/>
      <c r="Y15" s="424"/>
      <c r="Z15" s="424"/>
      <c r="AA15" s="424"/>
      <c r="AB15" s="414"/>
      <c r="AC15" s="458">
        <v>19227</v>
      </c>
      <c r="AD15" s="459"/>
      <c r="AE15" s="459"/>
      <c r="AF15" s="459"/>
      <c r="AG15" s="501"/>
      <c r="AH15" s="458">
        <v>19105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25731931</v>
      </c>
      <c r="BO15" s="371"/>
      <c r="BP15" s="371"/>
      <c r="BQ15" s="371"/>
      <c r="BR15" s="371"/>
      <c r="BS15" s="371"/>
      <c r="BT15" s="371"/>
      <c r="BU15" s="372"/>
      <c r="BV15" s="370">
        <v>25381565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26.3</v>
      </c>
      <c r="AD16" s="495"/>
      <c r="AE16" s="495"/>
      <c r="AF16" s="495"/>
      <c r="AG16" s="496"/>
      <c r="AH16" s="494">
        <v>26.8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34437576</v>
      </c>
      <c r="BO16" s="408"/>
      <c r="BP16" s="408"/>
      <c r="BQ16" s="408"/>
      <c r="BR16" s="408"/>
      <c r="BS16" s="408"/>
      <c r="BT16" s="408"/>
      <c r="BU16" s="409"/>
      <c r="BV16" s="407">
        <v>33287680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52507</v>
      </c>
      <c r="AD17" s="459"/>
      <c r="AE17" s="459"/>
      <c r="AF17" s="459"/>
      <c r="AG17" s="501"/>
      <c r="AH17" s="458">
        <v>50802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32550140</v>
      </c>
      <c r="BO17" s="408"/>
      <c r="BP17" s="408"/>
      <c r="BQ17" s="408"/>
      <c r="BR17" s="408"/>
      <c r="BS17" s="408"/>
      <c r="BT17" s="408"/>
      <c r="BU17" s="409"/>
      <c r="BV17" s="407">
        <v>32173079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561.66</v>
      </c>
      <c r="M18" s="531"/>
      <c r="N18" s="531"/>
      <c r="O18" s="531"/>
      <c r="P18" s="531"/>
      <c r="Q18" s="531"/>
      <c r="R18" s="532"/>
      <c r="S18" s="532"/>
      <c r="T18" s="532"/>
      <c r="U18" s="532"/>
      <c r="V18" s="533"/>
      <c r="W18" s="425"/>
      <c r="X18" s="426"/>
      <c r="Y18" s="426"/>
      <c r="Z18" s="426"/>
      <c r="AA18" s="426"/>
      <c r="AB18" s="417"/>
      <c r="AC18" s="534">
        <v>71.7</v>
      </c>
      <c r="AD18" s="535"/>
      <c r="AE18" s="535"/>
      <c r="AF18" s="535"/>
      <c r="AG18" s="536"/>
      <c r="AH18" s="534">
        <v>71.400000000000006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38128125</v>
      </c>
      <c r="BO18" s="408"/>
      <c r="BP18" s="408"/>
      <c r="BQ18" s="408"/>
      <c r="BR18" s="408"/>
      <c r="BS18" s="408"/>
      <c r="BT18" s="408"/>
      <c r="BU18" s="409"/>
      <c r="BV18" s="407">
        <v>37131736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303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53473077</v>
      </c>
      <c r="BO19" s="408"/>
      <c r="BP19" s="408"/>
      <c r="BQ19" s="408"/>
      <c r="BR19" s="408"/>
      <c r="BS19" s="408"/>
      <c r="BT19" s="408"/>
      <c r="BU19" s="409"/>
      <c r="BV19" s="407">
        <v>50009254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80130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86819753</v>
      </c>
      <c r="BO22" s="371"/>
      <c r="BP22" s="371"/>
      <c r="BQ22" s="371"/>
      <c r="BR22" s="371"/>
      <c r="BS22" s="371"/>
      <c r="BT22" s="371"/>
      <c r="BU22" s="372"/>
      <c r="BV22" s="370">
        <v>88143736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71900082</v>
      </c>
      <c r="BO23" s="408"/>
      <c r="BP23" s="408"/>
      <c r="BQ23" s="408"/>
      <c r="BR23" s="408"/>
      <c r="BS23" s="408"/>
      <c r="BT23" s="408"/>
      <c r="BU23" s="409"/>
      <c r="BV23" s="407">
        <v>72925915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9800</v>
      </c>
      <c r="R24" s="459"/>
      <c r="S24" s="459"/>
      <c r="T24" s="459"/>
      <c r="U24" s="459"/>
      <c r="V24" s="501"/>
      <c r="W24" s="553"/>
      <c r="X24" s="554"/>
      <c r="Y24" s="555"/>
      <c r="Z24" s="457" t="s">
        <v>162</v>
      </c>
      <c r="AA24" s="437"/>
      <c r="AB24" s="437"/>
      <c r="AC24" s="437"/>
      <c r="AD24" s="437"/>
      <c r="AE24" s="437"/>
      <c r="AF24" s="437"/>
      <c r="AG24" s="438"/>
      <c r="AH24" s="458">
        <v>1142</v>
      </c>
      <c r="AI24" s="459"/>
      <c r="AJ24" s="459"/>
      <c r="AK24" s="459"/>
      <c r="AL24" s="501"/>
      <c r="AM24" s="458">
        <v>3440846</v>
      </c>
      <c r="AN24" s="459"/>
      <c r="AO24" s="459"/>
      <c r="AP24" s="459"/>
      <c r="AQ24" s="459"/>
      <c r="AR24" s="501"/>
      <c r="AS24" s="458">
        <v>3013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57783016</v>
      </c>
      <c r="BO24" s="408"/>
      <c r="BP24" s="408"/>
      <c r="BQ24" s="408"/>
      <c r="BR24" s="408"/>
      <c r="BS24" s="408"/>
      <c r="BT24" s="408"/>
      <c r="BU24" s="409"/>
      <c r="BV24" s="407">
        <v>56889772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8000</v>
      </c>
      <c r="R25" s="459"/>
      <c r="S25" s="459"/>
      <c r="T25" s="459"/>
      <c r="U25" s="459"/>
      <c r="V25" s="501"/>
      <c r="W25" s="553"/>
      <c r="X25" s="554"/>
      <c r="Y25" s="555"/>
      <c r="Z25" s="457" t="s">
        <v>165</v>
      </c>
      <c r="AA25" s="437"/>
      <c r="AB25" s="437"/>
      <c r="AC25" s="437"/>
      <c r="AD25" s="437"/>
      <c r="AE25" s="437"/>
      <c r="AF25" s="437"/>
      <c r="AG25" s="438"/>
      <c r="AH25" s="458">
        <v>247</v>
      </c>
      <c r="AI25" s="459"/>
      <c r="AJ25" s="459"/>
      <c r="AK25" s="459"/>
      <c r="AL25" s="501"/>
      <c r="AM25" s="458">
        <v>708643</v>
      </c>
      <c r="AN25" s="459"/>
      <c r="AO25" s="459"/>
      <c r="AP25" s="459"/>
      <c r="AQ25" s="459"/>
      <c r="AR25" s="501"/>
      <c r="AS25" s="458">
        <v>2869</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32715150</v>
      </c>
      <c r="BO25" s="371"/>
      <c r="BP25" s="371"/>
      <c r="BQ25" s="371"/>
      <c r="BR25" s="371"/>
      <c r="BS25" s="371"/>
      <c r="BT25" s="371"/>
      <c r="BU25" s="372"/>
      <c r="BV25" s="370">
        <v>30127344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6800</v>
      </c>
      <c r="R26" s="459"/>
      <c r="S26" s="459"/>
      <c r="T26" s="459"/>
      <c r="U26" s="459"/>
      <c r="V26" s="501"/>
      <c r="W26" s="553"/>
      <c r="X26" s="554"/>
      <c r="Y26" s="555"/>
      <c r="Z26" s="457" t="s">
        <v>168</v>
      </c>
      <c r="AA26" s="559"/>
      <c r="AB26" s="559"/>
      <c r="AC26" s="559"/>
      <c r="AD26" s="559"/>
      <c r="AE26" s="559"/>
      <c r="AF26" s="559"/>
      <c r="AG26" s="560"/>
      <c r="AH26" s="458">
        <v>49</v>
      </c>
      <c r="AI26" s="459"/>
      <c r="AJ26" s="459"/>
      <c r="AK26" s="459"/>
      <c r="AL26" s="501"/>
      <c r="AM26" s="458">
        <v>165375</v>
      </c>
      <c r="AN26" s="459"/>
      <c r="AO26" s="459"/>
      <c r="AP26" s="459"/>
      <c r="AQ26" s="459"/>
      <c r="AR26" s="501"/>
      <c r="AS26" s="458">
        <v>3375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5200</v>
      </c>
      <c r="R27" s="459"/>
      <c r="S27" s="459"/>
      <c r="T27" s="459"/>
      <c r="U27" s="459"/>
      <c r="V27" s="501"/>
      <c r="W27" s="553"/>
      <c r="X27" s="554"/>
      <c r="Y27" s="555"/>
      <c r="Z27" s="457" t="s">
        <v>171</v>
      </c>
      <c r="AA27" s="437"/>
      <c r="AB27" s="437"/>
      <c r="AC27" s="437"/>
      <c r="AD27" s="437"/>
      <c r="AE27" s="437"/>
      <c r="AF27" s="437"/>
      <c r="AG27" s="438"/>
      <c r="AH27" s="458">
        <v>7</v>
      </c>
      <c r="AI27" s="459"/>
      <c r="AJ27" s="459"/>
      <c r="AK27" s="459"/>
      <c r="AL27" s="501"/>
      <c r="AM27" s="458">
        <v>26551</v>
      </c>
      <c r="AN27" s="459"/>
      <c r="AO27" s="459"/>
      <c r="AP27" s="459"/>
      <c r="AQ27" s="459"/>
      <c r="AR27" s="501"/>
      <c r="AS27" s="458">
        <v>3793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4800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4416452</v>
      </c>
      <c r="BO28" s="371"/>
      <c r="BP28" s="371"/>
      <c r="BQ28" s="371"/>
      <c r="BR28" s="371"/>
      <c r="BS28" s="371"/>
      <c r="BT28" s="371"/>
      <c r="BU28" s="372"/>
      <c r="BV28" s="370">
        <v>4242896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26</v>
      </c>
      <c r="M29" s="459"/>
      <c r="N29" s="459"/>
      <c r="O29" s="459"/>
      <c r="P29" s="501"/>
      <c r="Q29" s="458">
        <v>4400</v>
      </c>
      <c r="R29" s="459"/>
      <c r="S29" s="459"/>
      <c r="T29" s="459"/>
      <c r="U29" s="459"/>
      <c r="V29" s="501"/>
      <c r="W29" s="556"/>
      <c r="X29" s="557"/>
      <c r="Y29" s="558"/>
      <c r="Z29" s="457" t="s">
        <v>177</v>
      </c>
      <c r="AA29" s="437"/>
      <c r="AB29" s="437"/>
      <c r="AC29" s="437"/>
      <c r="AD29" s="437"/>
      <c r="AE29" s="437"/>
      <c r="AF29" s="437"/>
      <c r="AG29" s="438"/>
      <c r="AH29" s="458">
        <v>1149</v>
      </c>
      <c r="AI29" s="459"/>
      <c r="AJ29" s="459"/>
      <c r="AK29" s="459"/>
      <c r="AL29" s="501"/>
      <c r="AM29" s="458">
        <v>3467397</v>
      </c>
      <c r="AN29" s="459"/>
      <c r="AO29" s="459"/>
      <c r="AP29" s="459"/>
      <c r="AQ29" s="459"/>
      <c r="AR29" s="501"/>
      <c r="AS29" s="458">
        <v>3018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3490794</v>
      </c>
      <c r="BO29" s="408"/>
      <c r="BP29" s="408"/>
      <c r="BQ29" s="408"/>
      <c r="BR29" s="408"/>
      <c r="BS29" s="408"/>
      <c r="BT29" s="408"/>
      <c r="BU29" s="409"/>
      <c r="BV29" s="407">
        <v>3275541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6484844</v>
      </c>
      <c r="BO30" s="527"/>
      <c r="BP30" s="527"/>
      <c r="BQ30" s="527"/>
      <c r="BR30" s="527"/>
      <c r="BS30" s="527"/>
      <c r="BT30" s="527"/>
      <c r="BU30" s="528"/>
      <c r="BV30" s="526">
        <v>5843649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苫小牧港管理組合（一般会計）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11</v>
      </c>
      <c r="CP34" s="597"/>
      <c r="CQ34" s="598" t="str">
        <f>IF('各会計、関係団体の財政状況及び健全化判断比率'!BS7="","",'各会計、関係団体の財政状況及び健全化判断比率'!BS7)</f>
        <v>（一財）ハスカッププラザ</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苫小牧港管理組合（港湾整備特別会計）</v>
      </c>
      <c r="BZ35" s="598"/>
      <c r="CA35" s="598"/>
      <c r="CB35" s="598"/>
      <c r="CC35" s="598"/>
      <c r="CD35" s="598"/>
      <c r="CE35" s="598"/>
      <c r="CF35" s="598"/>
      <c r="CG35" s="598"/>
      <c r="CH35" s="598"/>
      <c r="CI35" s="598"/>
      <c r="CJ35" s="598"/>
      <c r="CK35" s="598"/>
      <c r="CL35" s="598"/>
      <c r="CM35" s="598"/>
      <c r="CN35" s="181"/>
      <c r="CO35" s="597">
        <f t="shared" ref="CO35:CO43" si="3">IF(CQ35="","",CO34+1)</f>
        <v>12</v>
      </c>
      <c r="CP35" s="597"/>
      <c r="CQ35" s="598" t="str">
        <f>IF('各会計、関係団体の財政状況及び健全化判断比率'!BS8="","",'各会計、関係団体の財政状況及び健全化判断比率'!BS8)</f>
        <v>（一財）苫小牧市勤労者共済センター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市立病院事業会計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f t="shared" si="3"/>
        <v>13</v>
      </c>
      <c r="CP36" s="597"/>
      <c r="CQ36" s="598" t="str">
        <f>IF('各会計、関係団体の財政状況及び健全化判断比率'!BS9="","",'各会計、関係団体の財政状況及び健全化判断比率'!BS9)</f>
        <v>苫小牧ガス（株）</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8</v>
      </c>
      <c r="AN37" s="597"/>
      <c r="AO37" s="598" t="str">
        <f>IF('各会計、関係団体の財政状況及び健全化判断比率'!B34="","",'各会計、関係団体の財政状況及び健全化判断比率'!B34)</f>
        <v>公設地方卸売市場事業会計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14</v>
      </c>
      <c r="CP37" s="597"/>
      <c r="CQ37" s="598" t="str">
        <f>IF('各会計、関係団体の財政状況及び健全化判断比率'!BS10="","",'各会計、関係団体の財政状況及び健全化判断比率'!BS10)</f>
        <v>（株）苫小牧オートリゾート</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15</v>
      </c>
      <c r="CP38" s="597"/>
      <c r="CQ38" s="598" t="str">
        <f>IF('各会計、関係団体の財政状況及び健全化判断比率'!BS11="","",'各会計、関係団体の財政状況及び健全化判断比率'!BS11)</f>
        <v>（公財）苫小牧市スポーツ協会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16</v>
      </c>
      <c r="CP39" s="597"/>
      <c r="CQ39" s="598" t="str">
        <f>IF('各会計、関係団体の財政状況及び健全化判断比率'!BS12="","",'各会計、関係団体の財政状況及び健全化判断比率'!BS12)</f>
        <v>（公財）道央産業振興財団</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17</v>
      </c>
      <c r="CP40" s="597"/>
      <c r="CQ40" s="598" t="str">
        <f>IF('各会計、関係団体の財政状況及び健全化判断比率'!BS13="","",'各会計、関係団体の財政状況及び健全化判断比率'!BS13)</f>
        <v>（公財）新千歳空港周辺環境整備財団</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wv3paqesJT+zTzEUYfYOGrkujj97/Cur4dk1ti/3jVbt0ykK1rtmc2jKnM4EbghhHzGel+4Hgxtst2ca11SBw==" saltValue="dA66XNlWWOJ6ZhmkZj1nW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X1" workbookViewId="0">
      <selection activeCell="CR25" sqref="CR25:CY2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28871577</v>
      </c>
      <c r="S5" s="613"/>
      <c r="T5" s="613"/>
      <c r="U5" s="613"/>
      <c r="V5" s="613"/>
      <c r="W5" s="613"/>
      <c r="X5" s="613"/>
      <c r="Y5" s="614"/>
      <c r="Z5" s="615">
        <v>31.5</v>
      </c>
      <c r="AA5" s="615"/>
      <c r="AB5" s="615"/>
      <c r="AC5" s="615"/>
      <c r="AD5" s="616">
        <v>26893860</v>
      </c>
      <c r="AE5" s="616"/>
      <c r="AF5" s="616"/>
      <c r="AG5" s="616"/>
      <c r="AH5" s="616"/>
      <c r="AI5" s="616"/>
      <c r="AJ5" s="616"/>
      <c r="AK5" s="616"/>
      <c r="AL5" s="617">
        <v>63.7</v>
      </c>
      <c r="AM5" s="618"/>
      <c r="AN5" s="618"/>
      <c r="AO5" s="619"/>
      <c r="AP5" s="609" t="s">
        <v>216</v>
      </c>
      <c r="AQ5" s="610"/>
      <c r="AR5" s="610"/>
      <c r="AS5" s="610"/>
      <c r="AT5" s="610"/>
      <c r="AU5" s="610"/>
      <c r="AV5" s="610"/>
      <c r="AW5" s="610"/>
      <c r="AX5" s="610"/>
      <c r="AY5" s="610"/>
      <c r="AZ5" s="610"/>
      <c r="BA5" s="610"/>
      <c r="BB5" s="610"/>
      <c r="BC5" s="610"/>
      <c r="BD5" s="610"/>
      <c r="BE5" s="610"/>
      <c r="BF5" s="611"/>
      <c r="BG5" s="623">
        <v>26856763</v>
      </c>
      <c r="BH5" s="624"/>
      <c r="BI5" s="624"/>
      <c r="BJ5" s="624"/>
      <c r="BK5" s="624"/>
      <c r="BL5" s="624"/>
      <c r="BM5" s="624"/>
      <c r="BN5" s="625"/>
      <c r="BO5" s="626">
        <v>93</v>
      </c>
      <c r="BP5" s="626"/>
      <c r="BQ5" s="626"/>
      <c r="BR5" s="626"/>
      <c r="BS5" s="627">
        <v>378133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851910</v>
      </c>
      <c r="S6" s="624"/>
      <c r="T6" s="624"/>
      <c r="U6" s="624"/>
      <c r="V6" s="624"/>
      <c r="W6" s="624"/>
      <c r="X6" s="624"/>
      <c r="Y6" s="625"/>
      <c r="Z6" s="626">
        <v>0.9</v>
      </c>
      <c r="AA6" s="626"/>
      <c r="AB6" s="626"/>
      <c r="AC6" s="626"/>
      <c r="AD6" s="627">
        <v>851910</v>
      </c>
      <c r="AE6" s="627"/>
      <c r="AF6" s="627"/>
      <c r="AG6" s="627"/>
      <c r="AH6" s="627"/>
      <c r="AI6" s="627"/>
      <c r="AJ6" s="627"/>
      <c r="AK6" s="627"/>
      <c r="AL6" s="628">
        <v>2</v>
      </c>
      <c r="AM6" s="629"/>
      <c r="AN6" s="629"/>
      <c r="AO6" s="630"/>
      <c r="AP6" s="620" t="s">
        <v>221</v>
      </c>
      <c r="AQ6" s="621"/>
      <c r="AR6" s="621"/>
      <c r="AS6" s="621"/>
      <c r="AT6" s="621"/>
      <c r="AU6" s="621"/>
      <c r="AV6" s="621"/>
      <c r="AW6" s="621"/>
      <c r="AX6" s="621"/>
      <c r="AY6" s="621"/>
      <c r="AZ6" s="621"/>
      <c r="BA6" s="621"/>
      <c r="BB6" s="621"/>
      <c r="BC6" s="621"/>
      <c r="BD6" s="621"/>
      <c r="BE6" s="621"/>
      <c r="BF6" s="622"/>
      <c r="BG6" s="623">
        <v>26856763</v>
      </c>
      <c r="BH6" s="624"/>
      <c r="BI6" s="624"/>
      <c r="BJ6" s="624"/>
      <c r="BK6" s="624"/>
      <c r="BL6" s="624"/>
      <c r="BM6" s="624"/>
      <c r="BN6" s="625"/>
      <c r="BO6" s="626">
        <v>93</v>
      </c>
      <c r="BP6" s="626"/>
      <c r="BQ6" s="626"/>
      <c r="BR6" s="626"/>
      <c r="BS6" s="627">
        <v>378133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391447</v>
      </c>
      <c r="CS6" s="624"/>
      <c r="CT6" s="624"/>
      <c r="CU6" s="624"/>
      <c r="CV6" s="624"/>
      <c r="CW6" s="624"/>
      <c r="CX6" s="624"/>
      <c r="CY6" s="625"/>
      <c r="CZ6" s="617">
        <v>0.4</v>
      </c>
      <c r="DA6" s="618"/>
      <c r="DB6" s="618"/>
      <c r="DC6" s="634"/>
      <c r="DD6" s="632">
        <v>19945</v>
      </c>
      <c r="DE6" s="624"/>
      <c r="DF6" s="624"/>
      <c r="DG6" s="624"/>
      <c r="DH6" s="624"/>
      <c r="DI6" s="624"/>
      <c r="DJ6" s="624"/>
      <c r="DK6" s="624"/>
      <c r="DL6" s="624"/>
      <c r="DM6" s="624"/>
      <c r="DN6" s="624"/>
      <c r="DO6" s="624"/>
      <c r="DP6" s="625"/>
      <c r="DQ6" s="632">
        <v>389839</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7354</v>
      </c>
      <c r="S7" s="624"/>
      <c r="T7" s="624"/>
      <c r="U7" s="624"/>
      <c r="V7" s="624"/>
      <c r="W7" s="624"/>
      <c r="X7" s="624"/>
      <c r="Y7" s="625"/>
      <c r="Z7" s="626">
        <v>0</v>
      </c>
      <c r="AA7" s="626"/>
      <c r="AB7" s="626"/>
      <c r="AC7" s="626"/>
      <c r="AD7" s="627">
        <v>7354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10697685</v>
      </c>
      <c r="BH7" s="624"/>
      <c r="BI7" s="624"/>
      <c r="BJ7" s="624"/>
      <c r="BK7" s="624"/>
      <c r="BL7" s="624"/>
      <c r="BM7" s="624"/>
      <c r="BN7" s="625"/>
      <c r="BO7" s="626">
        <v>37.1</v>
      </c>
      <c r="BP7" s="626"/>
      <c r="BQ7" s="626"/>
      <c r="BR7" s="626"/>
      <c r="BS7" s="627">
        <v>378133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11547009</v>
      </c>
      <c r="CS7" s="624"/>
      <c r="CT7" s="624"/>
      <c r="CU7" s="624"/>
      <c r="CV7" s="624"/>
      <c r="CW7" s="624"/>
      <c r="CX7" s="624"/>
      <c r="CY7" s="625"/>
      <c r="CZ7" s="626">
        <v>12.8</v>
      </c>
      <c r="DA7" s="626"/>
      <c r="DB7" s="626"/>
      <c r="DC7" s="626"/>
      <c r="DD7" s="632">
        <v>1930353</v>
      </c>
      <c r="DE7" s="624"/>
      <c r="DF7" s="624"/>
      <c r="DG7" s="624"/>
      <c r="DH7" s="624"/>
      <c r="DI7" s="624"/>
      <c r="DJ7" s="624"/>
      <c r="DK7" s="624"/>
      <c r="DL7" s="624"/>
      <c r="DM7" s="624"/>
      <c r="DN7" s="624"/>
      <c r="DO7" s="624"/>
      <c r="DP7" s="625"/>
      <c r="DQ7" s="632">
        <v>6965702</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68165</v>
      </c>
      <c r="S8" s="624"/>
      <c r="T8" s="624"/>
      <c r="U8" s="624"/>
      <c r="V8" s="624"/>
      <c r="W8" s="624"/>
      <c r="X8" s="624"/>
      <c r="Y8" s="625"/>
      <c r="Z8" s="626">
        <v>0.1</v>
      </c>
      <c r="AA8" s="626"/>
      <c r="AB8" s="626"/>
      <c r="AC8" s="626"/>
      <c r="AD8" s="627">
        <v>68165</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293064</v>
      </c>
      <c r="BH8" s="624"/>
      <c r="BI8" s="624"/>
      <c r="BJ8" s="624"/>
      <c r="BK8" s="624"/>
      <c r="BL8" s="624"/>
      <c r="BM8" s="624"/>
      <c r="BN8" s="625"/>
      <c r="BO8" s="626">
        <v>1</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38319080</v>
      </c>
      <c r="CS8" s="624"/>
      <c r="CT8" s="624"/>
      <c r="CU8" s="624"/>
      <c r="CV8" s="624"/>
      <c r="CW8" s="624"/>
      <c r="CX8" s="624"/>
      <c r="CY8" s="625"/>
      <c r="CZ8" s="626">
        <v>42.5</v>
      </c>
      <c r="DA8" s="626"/>
      <c r="DB8" s="626"/>
      <c r="DC8" s="626"/>
      <c r="DD8" s="632">
        <v>416034</v>
      </c>
      <c r="DE8" s="624"/>
      <c r="DF8" s="624"/>
      <c r="DG8" s="624"/>
      <c r="DH8" s="624"/>
      <c r="DI8" s="624"/>
      <c r="DJ8" s="624"/>
      <c r="DK8" s="624"/>
      <c r="DL8" s="624"/>
      <c r="DM8" s="624"/>
      <c r="DN8" s="624"/>
      <c r="DO8" s="624"/>
      <c r="DP8" s="625"/>
      <c r="DQ8" s="632">
        <v>17631613</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78620</v>
      </c>
      <c r="S9" s="624"/>
      <c r="T9" s="624"/>
      <c r="U9" s="624"/>
      <c r="V9" s="624"/>
      <c r="W9" s="624"/>
      <c r="X9" s="624"/>
      <c r="Y9" s="625"/>
      <c r="Z9" s="626">
        <v>0.1</v>
      </c>
      <c r="AA9" s="626"/>
      <c r="AB9" s="626"/>
      <c r="AC9" s="626"/>
      <c r="AD9" s="627">
        <v>78620</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8302092</v>
      </c>
      <c r="BH9" s="624"/>
      <c r="BI9" s="624"/>
      <c r="BJ9" s="624"/>
      <c r="BK9" s="624"/>
      <c r="BL9" s="624"/>
      <c r="BM9" s="624"/>
      <c r="BN9" s="625"/>
      <c r="BO9" s="626">
        <v>28.8</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7441500</v>
      </c>
      <c r="CS9" s="624"/>
      <c r="CT9" s="624"/>
      <c r="CU9" s="624"/>
      <c r="CV9" s="624"/>
      <c r="CW9" s="624"/>
      <c r="CX9" s="624"/>
      <c r="CY9" s="625"/>
      <c r="CZ9" s="626">
        <v>8.1999999999999993</v>
      </c>
      <c r="DA9" s="626"/>
      <c r="DB9" s="626"/>
      <c r="DC9" s="626"/>
      <c r="DD9" s="632">
        <v>538355</v>
      </c>
      <c r="DE9" s="624"/>
      <c r="DF9" s="624"/>
      <c r="DG9" s="624"/>
      <c r="DH9" s="624"/>
      <c r="DI9" s="624"/>
      <c r="DJ9" s="624"/>
      <c r="DK9" s="624"/>
      <c r="DL9" s="624"/>
      <c r="DM9" s="624"/>
      <c r="DN9" s="624"/>
      <c r="DO9" s="624"/>
      <c r="DP9" s="625"/>
      <c r="DQ9" s="632">
        <v>5222990</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621667</v>
      </c>
      <c r="BH10" s="624"/>
      <c r="BI10" s="624"/>
      <c r="BJ10" s="624"/>
      <c r="BK10" s="624"/>
      <c r="BL10" s="624"/>
      <c r="BM10" s="624"/>
      <c r="BN10" s="625"/>
      <c r="BO10" s="626">
        <v>2.2000000000000002</v>
      </c>
      <c r="BP10" s="626"/>
      <c r="BQ10" s="626"/>
      <c r="BR10" s="626"/>
      <c r="BS10" s="627">
        <v>58769</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343168</v>
      </c>
      <c r="CS10" s="624"/>
      <c r="CT10" s="624"/>
      <c r="CU10" s="624"/>
      <c r="CV10" s="624"/>
      <c r="CW10" s="624"/>
      <c r="CX10" s="624"/>
      <c r="CY10" s="625"/>
      <c r="CZ10" s="626">
        <v>0.4</v>
      </c>
      <c r="DA10" s="626"/>
      <c r="DB10" s="626"/>
      <c r="DC10" s="626"/>
      <c r="DD10" s="632" t="s">
        <v>121</v>
      </c>
      <c r="DE10" s="624"/>
      <c r="DF10" s="624"/>
      <c r="DG10" s="624"/>
      <c r="DH10" s="624"/>
      <c r="DI10" s="624"/>
      <c r="DJ10" s="624"/>
      <c r="DK10" s="624"/>
      <c r="DL10" s="624"/>
      <c r="DM10" s="624"/>
      <c r="DN10" s="624"/>
      <c r="DO10" s="624"/>
      <c r="DP10" s="625"/>
      <c r="DQ10" s="632">
        <v>196726</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4597126</v>
      </c>
      <c r="S11" s="624"/>
      <c r="T11" s="624"/>
      <c r="U11" s="624"/>
      <c r="V11" s="624"/>
      <c r="W11" s="624"/>
      <c r="X11" s="624"/>
      <c r="Y11" s="625"/>
      <c r="Z11" s="628">
        <v>5</v>
      </c>
      <c r="AA11" s="629"/>
      <c r="AB11" s="629"/>
      <c r="AC11" s="635"/>
      <c r="AD11" s="632">
        <v>4597126</v>
      </c>
      <c r="AE11" s="624"/>
      <c r="AF11" s="624"/>
      <c r="AG11" s="624"/>
      <c r="AH11" s="624"/>
      <c r="AI11" s="624"/>
      <c r="AJ11" s="624"/>
      <c r="AK11" s="625"/>
      <c r="AL11" s="628">
        <v>10.9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1480862</v>
      </c>
      <c r="BH11" s="624"/>
      <c r="BI11" s="624"/>
      <c r="BJ11" s="624"/>
      <c r="BK11" s="624"/>
      <c r="BL11" s="624"/>
      <c r="BM11" s="624"/>
      <c r="BN11" s="625"/>
      <c r="BO11" s="626">
        <v>5.0999999999999996</v>
      </c>
      <c r="BP11" s="626"/>
      <c r="BQ11" s="626"/>
      <c r="BR11" s="626"/>
      <c r="BS11" s="627">
        <v>319364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470814</v>
      </c>
      <c r="CS11" s="624"/>
      <c r="CT11" s="624"/>
      <c r="CU11" s="624"/>
      <c r="CV11" s="624"/>
      <c r="CW11" s="624"/>
      <c r="CX11" s="624"/>
      <c r="CY11" s="625"/>
      <c r="CZ11" s="626">
        <v>0.5</v>
      </c>
      <c r="DA11" s="626"/>
      <c r="DB11" s="626"/>
      <c r="DC11" s="626"/>
      <c r="DD11" s="632">
        <v>16240</v>
      </c>
      <c r="DE11" s="624"/>
      <c r="DF11" s="624"/>
      <c r="DG11" s="624"/>
      <c r="DH11" s="624"/>
      <c r="DI11" s="624"/>
      <c r="DJ11" s="624"/>
      <c r="DK11" s="624"/>
      <c r="DL11" s="624"/>
      <c r="DM11" s="624"/>
      <c r="DN11" s="624"/>
      <c r="DO11" s="624"/>
      <c r="DP11" s="625"/>
      <c r="DQ11" s="632">
        <v>418046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155408</v>
      </c>
      <c r="S12" s="624"/>
      <c r="T12" s="624"/>
      <c r="U12" s="624"/>
      <c r="V12" s="624"/>
      <c r="W12" s="624"/>
      <c r="X12" s="624"/>
      <c r="Y12" s="625"/>
      <c r="Z12" s="626">
        <v>0.2</v>
      </c>
      <c r="AA12" s="626"/>
      <c r="AB12" s="626"/>
      <c r="AC12" s="626"/>
      <c r="AD12" s="627">
        <v>155408</v>
      </c>
      <c r="AE12" s="627"/>
      <c r="AF12" s="627"/>
      <c r="AG12" s="627"/>
      <c r="AH12" s="627"/>
      <c r="AI12" s="627"/>
      <c r="AJ12" s="627"/>
      <c r="AK12" s="627"/>
      <c r="AL12" s="628">
        <v>0.4</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13738452</v>
      </c>
      <c r="BH12" s="624"/>
      <c r="BI12" s="624"/>
      <c r="BJ12" s="624"/>
      <c r="BK12" s="624"/>
      <c r="BL12" s="624"/>
      <c r="BM12" s="624"/>
      <c r="BN12" s="625"/>
      <c r="BO12" s="626">
        <v>47.6</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2606174</v>
      </c>
      <c r="CS12" s="624"/>
      <c r="CT12" s="624"/>
      <c r="CU12" s="624"/>
      <c r="CV12" s="624"/>
      <c r="CW12" s="624"/>
      <c r="CX12" s="624"/>
      <c r="CY12" s="625"/>
      <c r="CZ12" s="626">
        <v>2.9</v>
      </c>
      <c r="DA12" s="626"/>
      <c r="DB12" s="626"/>
      <c r="DC12" s="626"/>
      <c r="DD12" s="632">
        <v>37366</v>
      </c>
      <c r="DE12" s="624"/>
      <c r="DF12" s="624"/>
      <c r="DG12" s="624"/>
      <c r="DH12" s="624"/>
      <c r="DI12" s="624"/>
      <c r="DJ12" s="624"/>
      <c r="DK12" s="624"/>
      <c r="DL12" s="624"/>
      <c r="DM12" s="624"/>
      <c r="DN12" s="624"/>
      <c r="DO12" s="624"/>
      <c r="DP12" s="625"/>
      <c r="DQ12" s="632">
        <v>1142571</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13593040</v>
      </c>
      <c r="BH13" s="624"/>
      <c r="BI13" s="624"/>
      <c r="BJ13" s="624"/>
      <c r="BK13" s="624"/>
      <c r="BL13" s="624"/>
      <c r="BM13" s="624"/>
      <c r="BN13" s="625"/>
      <c r="BO13" s="626">
        <v>47.1</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10552892</v>
      </c>
      <c r="CS13" s="624"/>
      <c r="CT13" s="624"/>
      <c r="CU13" s="624"/>
      <c r="CV13" s="624"/>
      <c r="CW13" s="624"/>
      <c r="CX13" s="624"/>
      <c r="CY13" s="625"/>
      <c r="CZ13" s="626">
        <v>11.7</v>
      </c>
      <c r="DA13" s="626"/>
      <c r="DB13" s="626"/>
      <c r="DC13" s="626"/>
      <c r="DD13" s="632">
        <v>5551709</v>
      </c>
      <c r="DE13" s="624"/>
      <c r="DF13" s="624"/>
      <c r="DG13" s="624"/>
      <c r="DH13" s="624"/>
      <c r="DI13" s="624"/>
      <c r="DJ13" s="624"/>
      <c r="DK13" s="624"/>
      <c r="DL13" s="624"/>
      <c r="DM13" s="624"/>
      <c r="DN13" s="624"/>
      <c r="DO13" s="624"/>
      <c r="DP13" s="625"/>
      <c r="DQ13" s="632">
        <v>4817555</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4957</v>
      </c>
      <c r="S14" s="624"/>
      <c r="T14" s="624"/>
      <c r="U14" s="624"/>
      <c r="V14" s="624"/>
      <c r="W14" s="624"/>
      <c r="X14" s="624"/>
      <c r="Y14" s="625"/>
      <c r="Z14" s="626">
        <v>0</v>
      </c>
      <c r="AA14" s="626"/>
      <c r="AB14" s="626"/>
      <c r="AC14" s="626"/>
      <c r="AD14" s="627">
        <v>4957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432044</v>
      </c>
      <c r="BH14" s="624"/>
      <c r="BI14" s="624"/>
      <c r="BJ14" s="624"/>
      <c r="BK14" s="624"/>
      <c r="BL14" s="624"/>
      <c r="BM14" s="624"/>
      <c r="BN14" s="625"/>
      <c r="BO14" s="626">
        <v>1.5</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2332660</v>
      </c>
      <c r="CS14" s="624"/>
      <c r="CT14" s="624"/>
      <c r="CU14" s="624"/>
      <c r="CV14" s="624"/>
      <c r="CW14" s="624"/>
      <c r="CX14" s="624"/>
      <c r="CY14" s="625"/>
      <c r="CZ14" s="626">
        <v>2.6</v>
      </c>
      <c r="DA14" s="626"/>
      <c r="DB14" s="626"/>
      <c r="DC14" s="626"/>
      <c r="DD14" s="632">
        <v>138567</v>
      </c>
      <c r="DE14" s="624"/>
      <c r="DF14" s="624"/>
      <c r="DG14" s="624"/>
      <c r="DH14" s="624"/>
      <c r="DI14" s="624"/>
      <c r="DJ14" s="624"/>
      <c r="DK14" s="624"/>
      <c r="DL14" s="624"/>
      <c r="DM14" s="624"/>
      <c r="DN14" s="624"/>
      <c r="DO14" s="624"/>
      <c r="DP14" s="625"/>
      <c r="DQ14" s="632">
        <v>2265192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1903157</v>
      </c>
      <c r="BH15" s="624"/>
      <c r="BI15" s="624"/>
      <c r="BJ15" s="624"/>
      <c r="BK15" s="624"/>
      <c r="BL15" s="624"/>
      <c r="BM15" s="624"/>
      <c r="BN15" s="625"/>
      <c r="BO15" s="626">
        <v>6.6</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8505667</v>
      </c>
      <c r="CS15" s="624"/>
      <c r="CT15" s="624"/>
      <c r="CU15" s="624"/>
      <c r="CV15" s="624"/>
      <c r="CW15" s="624"/>
      <c r="CX15" s="624"/>
      <c r="CY15" s="625"/>
      <c r="CZ15" s="626">
        <v>9.4</v>
      </c>
      <c r="DA15" s="626"/>
      <c r="DB15" s="626"/>
      <c r="DC15" s="626"/>
      <c r="DD15" s="632">
        <v>2546637</v>
      </c>
      <c r="DE15" s="624"/>
      <c r="DF15" s="624"/>
      <c r="DG15" s="624"/>
      <c r="DH15" s="624"/>
      <c r="DI15" s="624"/>
      <c r="DJ15" s="624"/>
      <c r="DK15" s="624"/>
      <c r="DL15" s="624"/>
      <c r="DM15" s="624"/>
      <c r="DN15" s="624"/>
      <c r="DO15" s="624"/>
      <c r="DP15" s="625"/>
      <c r="DQ15" s="632">
        <v>5827519</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59696</v>
      </c>
      <c r="S16" s="624"/>
      <c r="T16" s="624"/>
      <c r="U16" s="624"/>
      <c r="V16" s="624"/>
      <c r="W16" s="624"/>
      <c r="X16" s="624"/>
      <c r="Y16" s="625"/>
      <c r="Z16" s="626">
        <v>0.1</v>
      </c>
      <c r="AA16" s="626"/>
      <c r="AB16" s="626"/>
      <c r="AC16" s="626"/>
      <c r="AD16" s="627">
        <v>59696</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85425</v>
      </c>
      <c r="BH16" s="624"/>
      <c r="BI16" s="624"/>
      <c r="BJ16" s="624"/>
      <c r="BK16" s="624"/>
      <c r="BL16" s="624"/>
      <c r="BM16" s="624"/>
      <c r="BN16" s="625"/>
      <c r="BO16" s="626">
        <v>0.3</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367207</v>
      </c>
      <c r="S17" s="624"/>
      <c r="T17" s="624"/>
      <c r="U17" s="624"/>
      <c r="V17" s="624"/>
      <c r="W17" s="624"/>
      <c r="X17" s="624"/>
      <c r="Y17" s="625"/>
      <c r="Z17" s="626">
        <v>0.4</v>
      </c>
      <c r="AA17" s="626"/>
      <c r="AB17" s="626"/>
      <c r="AC17" s="626"/>
      <c r="AD17" s="627">
        <v>367207</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7695581</v>
      </c>
      <c r="CS17" s="624"/>
      <c r="CT17" s="624"/>
      <c r="CU17" s="624"/>
      <c r="CV17" s="624"/>
      <c r="CW17" s="624"/>
      <c r="CX17" s="624"/>
      <c r="CY17" s="625"/>
      <c r="CZ17" s="626">
        <v>8.5</v>
      </c>
      <c r="DA17" s="626"/>
      <c r="DB17" s="626"/>
      <c r="DC17" s="626"/>
      <c r="DD17" s="632" t="s">
        <v>121</v>
      </c>
      <c r="DE17" s="624"/>
      <c r="DF17" s="624"/>
      <c r="DG17" s="624"/>
      <c r="DH17" s="624"/>
      <c r="DI17" s="624"/>
      <c r="DJ17" s="624"/>
      <c r="DK17" s="624"/>
      <c r="DL17" s="624"/>
      <c r="DM17" s="624"/>
      <c r="DN17" s="624"/>
      <c r="DO17" s="624"/>
      <c r="DP17" s="625"/>
      <c r="DQ17" s="632">
        <v>7256646</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192730</v>
      </c>
      <c r="S18" s="624"/>
      <c r="T18" s="624"/>
      <c r="U18" s="624"/>
      <c r="V18" s="624"/>
      <c r="W18" s="624"/>
      <c r="X18" s="624"/>
      <c r="Y18" s="625"/>
      <c r="Z18" s="626">
        <v>0.2</v>
      </c>
      <c r="AA18" s="626"/>
      <c r="AB18" s="626"/>
      <c r="AC18" s="626"/>
      <c r="AD18" s="627">
        <v>192730</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192730</v>
      </c>
      <c r="S19" s="624"/>
      <c r="T19" s="624"/>
      <c r="U19" s="624"/>
      <c r="V19" s="624"/>
      <c r="W19" s="624"/>
      <c r="X19" s="624"/>
      <c r="Y19" s="625"/>
      <c r="Z19" s="626">
        <v>0.2</v>
      </c>
      <c r="AA19" s="626"/>
      <c r="AB19" s="626"/>
      <c r="AC19" s="626"/>
      <c r="AD19" s="627">
        <v>192730</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2014814</v>
      </c>
      <c r="BH19" s="624"/>
      <c r="BI19" s="624"/>
      <c r="BJ19" s="624"/>
      <c r="BK19" s="624"/>
      <c r="BL19" s="624"/>
      <c r="BM19" s="624"/>
      <c r="BN19" s="625"/>
      <c r="BO19" s="626">
        <v>7</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121</v>
      </c>
      <c r="S20" s="624"/>
      <c r="T20" s="624"/>
      <c r="U20" s="624"/>
      <c r="V20" s="624"/>
      <c r="W20" s="624"/>
      <c r="X20" s="624"/>
      <c r="Y20" s="625"/>
      <c r="Z20" s="626" t="s">
        <v>121</v>
      </c>
      <c r="AA20" s="626"/>
      <c r="AB20" s="626"/>
      <c r="AC20" s="626"/>
      <c r="AD20" s="627" t="s">
        <v>121</v>
      </c>
      <c r="AE20" s="627"/>
      <c r="AF20" s="627"/>
      <c r="AG20" s="627"/>
      <c r="AH20" s="627"/>
      <c r="AI20" s="627"/>
      <c r="AJ20" s="627"/>
      <c r="AK20" s="627"/>
      <c r="AL20" s="628" t="s">
        <v>121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2014814</v>
      </c>
      <c r="BH20" s="624"/>
      <c r="BI20" s="624"/>
      <c r="BJ20" s="624"/>
      <c r="BK20" s="624"/>
      <c r="BL20" s="624"/>
      <c r="BM20" s="624"/>
      <c r="BN20" s="625"/>
      <c r="BO20" s="626">
        <v>7</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90205992</v>
      </c>
      <c r="CS20" s="624"/>
      <c r="CT20" s="624"/>
      <c r="CU20" s="624"/>
      <c r="CV20" s="624"/>
      <c r="CW20" s="624"/>
      <c r="CX20" s="624"/>
      <c r="CY20" s="625"/>
      <c r="CZ20" s="626">
        <v>100</v>
      </c>
      <c r="DA20" s="626"/>
      <c r="DB20" s="626"/>
      <c r="DC20" s="626"/>
      <c r="DD20" s="632">
        <v>11195206</v>
      </c>
      <c r="DE20" s="624"/>
      <c r="DF20" s="624"/>
      <c r="DG20" s="624"/>
      <c r="DH20" s="624"/>
      <c r="DI20" s="624"/>
      <c r="DJ20" s="624"/>
      <c r="DK20" s="624"/>
      <c r="DL20" s="624"/>
      <c r="DM20" s="624"/>
      <c r="DN20" s="624"/>
      <c r="DO20" s="624"/>
      <c r="DP20" s="625"/>
      <c r="DQ20" s="632">
        <v>52134399</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9289121</v>
      </c>
      <c r="S21" s="624"/>
      <c r="T21" s="624"/>
      <c r="U21" s="624"/>
      <c r="V21" s="624"/>
      <c r="W21" s="624"/>
      <c r="X21" s="624"/>
      <c r="Y21" s="625"/>
      <c r="Z21" s="626">
        <v>10.1</v>
      </c>
      <c r="AA21" s="626"/>
      <c r="AB21" s="626"/>
      <c r="AC21" s="626"/>
      <c r="AD21" s="627">
        <v>8705645</v>
      </c>
      <c r="AE21" s="627"/>
      <c r="AF21" s="627"/>
      <c r="AG21" s="627"/>
      <c r="AH21" s="627"/>
      <c r="AI21" s="627"/>
      <c r="AJ21" s="627"/>
      <c r="AK21" s="627"/>
      <c r="AL21" s="628">
        <v>20.6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37097</v>
      </c>
      <c r="BH21" s="624"/>
      <c r="BI21" s="624"/>
      <c r="BJ21" s="624"/>
      <c r="BK21" s="624"/>
      <c r="BL21" s="624"/>
      <c r="BM21" s="624"/>
      <c r="BN21" s="625"/>
      <c r="BO21" s="626">
        <v>0.1</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8705645</v>
      </c>
      <c r="S22" s="624"/>
      <c r="T22" s="624"/>
      <c r="U22" s="624"/>
      <c r="V22" s="624"/>
      <c r="W22" s="624"/>
      <c r="X22" s="624"/>
      <c r="Y22" s="625"/>
      <c r="Z22" s="626">
        <v>9.5</v>
      </c>
      <c r="AA22" s="626"/>
      <c r="AB22" s="626"/>
      <c r="AC22" s="626"/>
      <c r="AD22" s="627">
        <v>8705645</v>
      </c>
      <c r="AE22" s="627"/>
      <c r="AF22" s="627"/>
      <c r="AG22" s="627"/>
      <c r="AH22" s="627"/>
      <c r="AI22" s="627"/>
      <c r="AJ22" s="627"/>
      <c r="AK22" s="627"/>
      <c r="AL22" s="628">
        <v>20.6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583476</v>
      </c>
      <c r="S23" s="624"/>
      <c r="T23" s="624"/>
      <c r="U23" s="624"/>
      <c r="V23" s="624"/>
      <c r="W23" s="624"/>
      <c r="X23" s="624"/>
      <c r="Y23" s="625"/>
      <c r="Z23" s="626">
        <v>0.6</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1977717</v>
      </c>
      <c r="BH23" s="624"/>
      <c r="BI23" s="624"/>
      <c r="BJ23" s="624"/>
      <c r="BK23" s="624"/>
      <c r="BL23" s="624"/>
      <c r="BM23" s="624"/>
      <c r="BN23" s="625"/>
      <c r="BO23" s="626">
        <v>6.9</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45450368</v>
      </c>
      <c r="CS24" s="613"/>
      <c r="CT24" s="613"/>
      <c r="CU24" s="613"/>
      <c r="CV24" s="613"/>
      <c r="CW24" s="613"/>
      <c r="CX24" s="613"/>
      <c r="CY24" s="614"/>
      <c r="CZ24" s="617">
        <v>50.4</v>
      </c>
      <c r="DA24" s="618"/>
      <c r="DB24" s="618"/>
      <c r="DC24" s="634"/>
      <c r="DD24" s="655">
        <v>25935364</v>
      </c>
      <c r="DE24" s="613"/>
      <c r="DF24" s="613"/>
      <c r="DG24" s="613"/>
      <c r="DH24" s="613"/>
      <c r="DI24" s="613"/>
      <c r="DJ24" s="613"/>
      <c r="DK24" s="614"/>
      <c r="DL24" s="655">
        <v>22327176</v>
      </c>
      <c r="DM24" s="613"/>
      <c r="DN24" s="613"/>
      <c r="DO24" s="613"/>
      <c r="DP24" s="613"/>
      <c r="DQ24" s="613"/>
      <c r="DR24" s="613"/>
      <c r="DS24" s="613"/>
      <c r="DT24" s="613"/>
      <c r="DU24" s="613"/>
      <c r="DV24" s="614"/>
      <c r="DW24" s="617">
        <v>52.4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44543871</v>
      </c>
      <c r="S25" s="624"/>
      <c r="T25" s="624"/>
      <c r="U25" s="624"/>
      <c r="V25" s="624"/>
      <c r="W25" s="624"/>
      <c r="X25" s="624"/>
      <c r="Y25" s="625"/>
      <c r="Z25" s="626">
        <v>48.7</v>
      </c>
      <c r="AA25" s="626"/>
      <c r="AB25" s="626"/>
      <c r="AC25" s="626"/>
      <c r="AD25" s="627">
        <v>41982678</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10065588</v>
      </c>
      <c r="CS25" s="644"/>
      <c r="CT25" s="644"/>
      <c r="CU25" s="644"/>
      <c r="CV25" s="644"/>
      <c r="CW25" s="644"/>
      <c r="CX25" s="644"/>
      <c r="CY25" s="645"/>
      <c r="CZ25" s="628">
        <v>11.2</v>
      </c>
      <c r="DA25" s="656"/>
      <c r="DB25" s="656"/>
      <c r="DC25" s="658"/>
      <c r="DD25" s="632">
        <v>9251800</v>
      </c>
      <c r="DE25" s="644"/>
      <c r="DF25" s="644"/>
      <c r="DG25" s="644"/>
      <c r="DH25" s="644"/>
      <c r="DI25" s="644"/>
      <c r="DJ25" s="644"/>
      <c r="DK25" s="645"/>
      <c r="DL25" s="632">
        <v>8375177</v>
      </c>
      <c r="DM25" s="644"/>
      <c r="DN25" s="644"/>
      <c r="DO25" s="644"/>
      <c r="DP25" s="644"/>
      <c r="DQ25" s="644"/>
      <c r="DR25" s="644"/>
      <c r="DS25" s="644"/>
      <c r="DT25" s="644"/>
      <c r="DU25" s="644"/>
      <c r="DV25" s="645"/>
      <c r="DW25" s="628">
        <v>19.600000000000001</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27125</v>
      </c>
      <c r="S26" s="624"/>
      <c r="T26" s="624"/>
      <c r="U26" s="624"/>
      <c r="V26" s="624"/>
      <c r="W26" s="624"/>
      <c r="X26" s="624"/>
      <c r="Y26" s="625"/>
      <c r="Z26" s="626">
        <v>0</v>
      </c>
      <c r="AA26" s="626"/>
      <c r="AB26" s="626"/>
      <c r="AC26" s="626"/>
      <c r="AD26" s="627">
        <v>27125</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7213760</v>
      </c>
      <c r="CS26" s="624"/>
      <c r="CT26" s="624"/>
      <c r="CU26" s="624"/>
      <c r="CV26" s="624"/>
      <c r="CW26" s="624"/>
      <c r="CX26" s="624"/>
      <c r="CY26" s="625"/>
      <c r="CZ26" s="628">
        <v>8</v>
      </c>
      <c r="DA26" s="656"/>
      <c r="DB26" s="656"/>
      <c r="DC26" s="658"/>
      <c r="DD26" s="632">
        <v>7213760</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570749</v>
      </c>
      <c r="S27" s="624"/>
      <c r="T27" s="624"/>
      <c r="U27" s="624"/>
      <c r="V27" s="624"/>
      <c r="W27" s="624"/>
      <c r="X27" s="624"/>
      <c r="Y27" s="625"/>
      <c r="Z27" s="626">
        <v>0.6</v>
      </c>
      <c r="AA27" s="626"/>
      <c r="AB27" s="626"/>
      <c r="AC27" s="626"/>
      <c r="AD27" s="627">
        <v>9</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28871577</v>
      </c>
      <c r="BH27" s="624"/>
      <c r="BI27" s="624"/>
      <c r="BJ27" s="624"/>
      <c r="BK27" s="624"/>
      <c r="BL27" s="624"/>
      <c r="BM27" s="624"/>
      <c r="BN27" s="625"/>
      <c r="BO27" s="626">
        <v>100</v>
      </c>
      <c r="BP27" s="626"/>
      <c r="BQ27" s="626"/>
      <c r="BR27" s="626"/>
      <c r="BS27" s="627">
        <v>378133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27689199</v>
      </c>
      <c r="CS27" s="644"/>
      <c r="CT27" s="644"/>
      <c r="CU27" s="644"/>
      <c r="CV27" s="644"/>
      <c r="CW27" s="644"/>
      <c r="CX27" s="644"/>
      <c r="CY27" s="645"/>
      <c r="CZ27" s="628">
        <v>30.7</v>
      </c>
      <c r="DA27" s="656"/>
      <c r="DB27" s="656"/>
      <c r="DC27" s="658"/>
      <c r="DD27" s="632">
        <v>9426918</v>
      </c>
      <c r="DE27" s="644"/>
      <c r="DF27" s="644"/>
      <c r="DG27" s="644"/>
      <c r="DH27" s="644"/>
      <c r="DI27" s="644"/>
      <c r="DJ27" s="644"/>
      <c r="DK27" s="645"/>
      <c r="DL27" s="632">
        <v>6695646</v>
      </c>
      <c r="DM27" s="644"/>
      <c r="DN27" s="644"/>
      <c r="DO27" s="644"/>
      <c r="DP27" s="644"/>
      <c r="DQ27" s="644"/>
      <c r="DR27" s="644"/>
      <c r="DS27" s="644"/>
      <c r="DT27" s="644"/>
      <c r="DU27" s="644"/>
      <c r="DV27" s="645"/>
      <c r="DW27" s="628">
        <v>15.7</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1275810</v>
      </c>
      <c r="S28" s="624"/>
      <c r="T28" s="624"/>
      <c r="U28" s="624"/>
      <c r="V28" s="624"/>
      <c r="W28" s="624"/>
      <c r="X28" s="624"/>
      <c r="Y28" s="625"/>
      <c r="Z28" s="626">
        <v>1.4</v>
      </c>
      <c r="AA28" s="626"/>
      <c r="AB28" s="626"/>
      <c r="AC28" s="626"/>
      <c r="AD28" s="627">
        <v>18908</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7695581</v>
      </c>
      <c r="CS28" s="624"/>
      <c r="CT28" s="624"/>
      <c r="CU28" s="624"/>
      <c r="CV28" s="624"/>
      <c r="CW28" s="624"/>
      <c r="CX28" s="624"/>
      <c r="CY28" s="625"/>
      <c r="CZ28" s="628">
        <v>8.5</v>
      </c>
      <c r="DA28" s="656"/>
      <c r="DB28" s="656"/>
      <c r="DC28" s="658"/>
      <c r="DD28" s="632">
        <v>7256646</v>
      </c>
      <c r="DE28" s="624"/>
      <c r="DF28" s="624"/>
      <c r="DG28" s="624"/>
      <c r="DH28" s="624"/>
      <c r="DI28" s="624"/>
      <c r="DJ28" s="624"/>
      <c r="DK28" s="625"/>
      <c r="DL28" s="632">
        <v>7256353</v>
      </c>
      <c r="DM28" s="624"/>
      <c r="DN28" s="624"/>
      <c r="DO28" s="624"/>
      <c r="DP28" s="624"/>
      <c r="DQ28" s="624"/>
      <c r="DR28" s="624"/>
      <c r="DS28" s="624"/>
      <c r="DT28" s="624"/>
      <c r="DU28" s="624"/>
      <c r="DV28" s="625"/>
      <c r="DW28" s="628">
        <v>17</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824608</v>
      </c>
      <c r="S29" s="624"/>
      <c r="T29" s="624"/>
      <c r="U29" s="624"/>
      <c r="V29" s="624"/>
      <c r="W29" s="624"/>
      <c r="X29" s="624"/>
      <c r="Y29" s="625"/>
      <c r="Z29" s="626">
        <v>0.9</v>
      </c>
      <c r="AA29" s="626"/>
      <c r="AB29" s="626"/>
      <c r="AC29" s="626"/>
      <c r="AD29" s="627">
        <v>17633</v>
      </c>
      <c r="AE29" s="627"/>
      <c r="AF29" s="627"/>
      <c r="AG29" s="627"/>
      <c r="AH29" s="627"/>
      <c r="AI29" s="627"/>
      <c r="AJ29" s="627"/>
      <c r="AK29" s="627"/>
      <c r="AL29" s="628">
        <v>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7695543</v>
      </c>
      <c r="CS29" s="644"/>
      <c r="CT29" s="644"/>
      <c r="CU29" s="644"/>
      <c r="CV29" s="644"/>
      <c r="CW29" s="644"/>
      <c r="CX29" s="644"/>
      <c r="CY29" s="645"/>
      <c r="CZ29" s="628">
        <v>8.5</v>
      </c>
      <c r="DA29" s="656"/>
      <c r="DB29" s="656"/>
      <c r="DC29" s="658"/>
      <c r="DD29" s="632">
        <v>7256608</v>
      </c>
      <c r="DE29" s="644"/>
      <c r="DF29" s="644"/>
      <c r="DG29" s="644"/>
      <c r="DH29" s="644"/>
      <c r="DI29" s="644"/>
      <c r="DJ29" s="644"/>
      <c r="DK29" s="645"/>
      <c r="DL29" s="632">
        <v>7256315</v>
      </c>
      <c r="DM29" s="644"/>
      <c r="DN29" s="644"/>
      <c r="DO29" s="644"/>
      <c r="DP29" s="644"/>
      <c r="DQ29" s="644"/>
      <c r="DR29" s="644"/>
      <c r="DS29" s="644"/>
      <c r="DT29" s="644"/>
      <c r="DU29" s="644"/>
      <c r="DV29" s="645"/>
      <c r="DW29" s="628">
        <v>17</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22538950</v>
      </c>
      <c r="S30" s="624"/>
      <c r="T30" s="624"/>
      <c r="U30" s="624"/>
      <c r="V30" s="624"/>
      <c r="W30" s="624"/>
      <c r="X30" s="624"/>
      <c r="Y30" s="625"/>
      <c r="Z30" s="626">
        <v>24.6</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7340973</v>
      </c>
      <c r="CS30" s="624"/>
      <c r="CT30" s="624"/>
      <c r="CU30" s="624"/>
      <c r="CV30" s="624"/>
      <c r="CW30" s="624"/>
      <c r="CX30" s="624"/>
      <c r="CY30" s="625"/>
      <c r="CZ30" s="628">
        <v>8.1</v>
      </c>
      <c r="DA30" s="656"/>
      <c r="DB30" s="656"/>
      <c r="DC30" s="658"/>
      <c r="DD30" s="632">
        <v>6905251</v>
      </c>
      <c r="DE30" s="624"/>
      <c r="DF30" s="624"/>
      <c r="DG30" s="624"/>
      <c r="DH30" s="624"/>
      <c r="DI30" s="624"/>
      <c r="DJ30" s="624"/>
      <c r="DK30" s="625"/>
      <c r="DL30" s="632">
        <v>6905251</v>
      </c>
      <c r="DM30" s="624"/>
      <c r="DN30" s="624"/>
      <c r="DO30" s="624"/>
      <c r="DP30" s="624"/>
      <c r="DQ30" s="624"/>
      <c r="DR30" s="624"/>
      <c r="DS30" s="624"/>
      <c r="DT30" s="624"/>
      <c r="DU30" s="624"/>
      <c r="DV30" s="625"/>
      <c r="DW30" s="628">
        <v>16.2</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v>20161</v>
      </c>
      <c r="S31" s="624"/>
      <c r="T31" s="624"/>
      <c r="U31" s="624"/>
      <c r="V31" s="624"/>
      <c r="W31" s="624"/>
      <c r="X31" s="624"/>
      <c r="Y31" s="625"/>
      <c r="Z31" s="626">
        <v>0</v>
      </c>
      <c r="AA31" s="626"/>
      <c r="AB31" s="626"/>
      <c r="AC31" s="626"/>
      <c r="AD31" s="627">
        <v>20161</v>
      </c>
      <c r="AE31" s="627"/>
      <c r="AF31" s="627"/>
      <c r="AG31" s="627"/>
      <c r="AH31" s="627"/>
      <c r="AI31" s="627"/>
      <c r="AJ31" s="627"/>
      <c r="AK31" s="627"/>
      <c r="AL31" s="628">
        <v>0</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99.4</v>
      </c>
      <c r="BH31" s="667"/>
      <c r="BI31" s="667"/>
      <c r="BJ31" s="667"/>
      <c r="BK31" s="667"/>
      <c r="BL31" s="667"/>
      <c r="BM31" s="618">
        <v>96.8</v>
      </c>
      <c r="BN31" s="667"/>
      <c r="BO31" s="667"/>
      <c r="BP31" s="667"/>
      <c r="BQ31" s="668"/>
      <c r="BR31" s="670">
        <v>99.4</v>
      </c>
      <c r="BS31" s="667"/>
      <c r="BT31" s="667"/>
      <c r="BU31" s="667"/>
      <c r="BV31" s="667"/>
      <c r="BW31" s="667"/>
      <c r="BX31" s="618">
        <v>96.9</v>
      </c>
      <c r="BY31" s="667"/>
      <c r="BZ31" s="667"/>
      <c r="CA31" s="667"/>
      <c r="CB31" s="668"/>
      <c r="CD31" s="663"/>
      <c r="CE31" s="664"/>
      <c r="CF31" s="620" t="s">
        <v>300</v>
      </c>
      <c r="CG31" s="621"/>
      <c r="CH31" s="621"/>
      <c r="CI31" s="621"/>
      <c r="CJ31" s="621"/>
      <c r="CK31" s="621"/>
      <c r="CL31" s="621"/>
      <c r="CM31" s="621"/>
      <c r="CN31" s="621"/>
      <c r="CO31" s="621"/>
      <c r="CP31" s="621"/>
      <c r="CQ31" s="622"/>
      <c r="CR31" s="623">
        <v>354570</v>
      </c>
      <c r="CS31" s="644"/>
      <c r="CT31" s="644"/>
      <c r="CU31" s="644"/>
      <c r="CV31" s="644"/>
      <c r="CW31" s="644"/>
      <c r="CX31" s="644"/>
      <c r="CY31" s="645"/>
      <c r="CZ31" s="628">
        <v>0.4</v>
      </c>
      <c r="DA31" s="656"/>
      <c r="DB31" s="656"/>
      <c r="DC31" s="658"/>
      <c r="DD31" s="632">
        <v>351357</v>
      </c>
      <c r="DE31" s="644"/>
      <c r="DF31" s="644"/>
      <c r="DG31" s="644"/>
      <c r="DH31" s="644"/>
      <c r="DI31" s="644"/>
      <c r="DJ31" s="644"/>
      <c r="DK31" s="645"/>
      <c r="DL31" s="632">
        <v>351064</v>
      </c>
      <c r="DM31" s="644"/>
      <c r="DN31" s="644"/>
      <c r="DO31" s="644"/>
      <c r="DP31" s="644"/>
      <c r="DQ31" s="644"/>
      <c r="DR31" s="644"/>
      <c r="DS31" s="644"/>
      <c r="DT31" s="644"/>
      <c r="DU31" s="644"/>
      <c r="DV31" s="645"/>
      <c r="DW31" s="628">
        <v>0.8</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5679387</v>
      </c>
      <c r="S32" s="624"/>
      <c r="T32" s="624"/>
      <c r="U32" s="624"/>
      <c r="V32" s="624"/>
      <c r="W32" s="624"/>
      <c r="X32" s="624"/>
      <c r="Y32" s="625"/>
      <c r="Z32" s="626">
        <v>6.2</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98.8</v>
      </c>
      <c r="BH32" s="644"/>
      <c r="BI32" s="644"/>
      <c r="BJ32" s="644"/>
      <c r="BK32" s="644"/>
      <c r="BL32" s="644"/>
      <c r="BM32" s="629">
        <v>97.1</v>
      </c>
      <c r="BN32" s="644"/>
      <c r="BO32" s="644"/>
      <c r="BP32" s="644"/>
      <c r="BQ32" s="669"/>
      <c r="BR32" s="680">
        <v>98.8</v>
      </c>
      <c r="BS32" s="644"/>
      <c r="BT32" s="644"/>
      <c r="BU32" s="644"/>
      <c r="BV32" s="644"/>
      <c r="BW32" s="644"/>
      <c r="BX32" s="629">
        <v>97.2</v>
      </c>
      <c r="BY32" s="644"/>
      <c r="BZ32" s="644"/>
      <c r="CA32" s="644"/>
      <c r="CB32" s="669"/>
      <c r="CD32" s="665"/>
      <c r="CE32" s="666"/>
      <c r="CF32" s="620" t="s">
        <v>304</v>
      </c>
      <c r="CG32" s="621"/>
      <c r="CH32" s="621"/>
      <c r="CI32" s="621"/>
      <c r="CJ32" s="621"/>
      <c r="CK32" s="621"/>
      <c r="CL32" s="621"/>
      <c r="CM32" s="621"/>
      <c r="CN32" s="621"/>
      <c r="CO32" s="621"/>
      <c r="CP32" s="621"/>
      <c r="CQ32" s="622"/>
      <c r="CR32" s="623">
        <v>38</v>
      </c>
      <c r="CS32" s="624"/>
      <c r="CT32" s="624"/>
      <c r="CU32" s="624"/>
      <c r="CV32" s="624"/>
      <c r="CW32" s="624"/>
      <c r="CX32" s="624"/>
      <c r="CY32" s="625"/>
      <c r="CZ32" s="628">
        <v>0</v>
      </c>
      <c r="DA32" s="656"/>
      <c r="DB32" s="656"/>
      <c r="DC32" s="658"/>
      <c r="DD32" s="632">
        <v>38</v>
      </c>
      <c r="DE32" s="624"/>
      <c r="DF32" s="624"/>
      <c r="DG32" s="624"/>
      <c r="DH32" s="624"/>
      <c r="DI32" s="624"/>
      <c r="DJ32" s="624"/>
      <c r="DK32" s="625"/>
      <c r="DL32" s="632">
        <v>38</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1049311</v>
      </c>
      <c r="S33" s="624"/>
      <c r="T33" s="624"/>
      <c r="U33" s="624"/>
      <c r="V33" s="624"/>
      <c r="W33" s="624"/>
      <c r="X33" s="624"/>
      <c r="Y33" s="625"/>
      <c r="Z33" s="626">
        <v>1.1000000000000001</v>
      </c>
      <c r="AA33" s="626"/>
      <c r="AB33" s="626"/>
      <c r="AC33" s="626"/>
      <c r="AD33" s="627">
        <v>80500</v>
      </c>
      <c r="AE33" s="627"/>
      <c r="AF33" s="627"/>
      <c r="AG33" s="627"/>
      <c r="AH33" s="627"/>
      <c r="AI33" s="627"/>
      <c r="AJ33" s="627"/>
      <c r="AK33" s="627"/>
      <c r="AL33" s="628">
        <v>0.2</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99.7</v>
      </c>
      <c r="BH33" s="682"/>
      <c r="BI33" s="682"/>
      <c r="BJ33" s="682"/>
      <c r="BK33" s="682"/>
      <c r="BL33" s="682"/>
      <c r="BM33" s="683">
        <v>96.4</v>
      </c>
      <c r="BN33" s="682"/>
      <c r="BO33" s="682"/>
      <c r="BP33" s="682"/>
      <c r="BQ33" s="684"/>
      <c r="BR33" s="681">
        <v>99.7</v>
      </c>
      <c r="BS33" s="682"/>
      <c r="BT33" s="682"/>
      <c r="BU33" s="682"/>
      <c r="BV33" s="682"/>
      <c r="BW33" s="682"/>
      <c r="BX33" s="683">
        <v>96.5</v>
      </c>
      <c r="BY33" s="682"/>
      <c r="BZ33" s="682"/>
      <c r="CA33" s="682"/>
      <c r="CB33" s="684"/>
      <c r="CD33" s="620" t="s">
        <v>307</v>
      </c>
      <c r="CE33" s="621"/>
      <c r="CF33" s="621"/>
      <c r="CG33" s="621"/>
      <c r="CH33" s="621"/>
      <c r="CI33" s="621"/>
      <c r="CJ33" s="621"/>
      <c r="CK33" s="621"/>
      <c r="CL33" s="621"/>
      <c r="CM33" s="621"/>
      <c r="CN33" s="621"/>
      <c r="CO33" s="621"/>
      <c r="CP33" s="621"/>
      <c r="CQ33" s="622"/>
      <c r="CR33" s="623">
        <v>33560418</v>
      </c>
      <c r="CS33" s="644"/>
      <c r="CT33" s="644"/>
      <c r="CU33" s="644"/>
      <c r="CV33" s="644"/>
      <c r="CW33" s="644"/>
      <c r="CX33" s="644"/>
      <c r="CY33" s="645"/>
      <c r="CZ33" s="628">
        <v>37.200000000000003</v>
      </c>
      <c r="DA33" s="656"/>
      <c r="DB33" s="656"/>
      <c r="DC33" s="658"/>
      <c r="DD33" s="632">
        <v>24229574</v>
      </c>
      <c r="DE33" s="644"/>
      <c r="DF33" s="644"/>
      <c r="DG33" s="644"/>
      <c r="DH33" s="644"/>
      <c r="DI33" s="644"/>
      <c r="DJ33" s="644"/>
      <c r="DK33" s="645"/>
      <c r="DL33" s="632">
        <v>15800949</v>
      </c>
      <c r="DM33" s="644"/>
      <c r="DN33" s="644"/>
      <c r="DO33" s="644"/>
      <c r="DP33" s="644"/>
      <c r="DQ33" s="644"/>
      <c r="DR33" s="644"/>
      <c r="DS33" s="644"/>
      <c r="DT33" s="644"/>
      <c r="DU33" s="644"/>
      <c r="DV33" s="645"/>
      <c r="DW33" s="628">
        <v>37.1</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2122489</v>
      </c>
      <c r="S34" s="624"/>
      <c r="T34" s="624"/>
      <c r="U34" s="624"/>
      <c r="V34" s="624"/>
      <c r="W34" s="624"/>
      <c r="X34" s="624"/>
      <c r="Y34" s="625"/>
      <c r="Z34" s="626">
        <v>2.2999999999999998</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11133599</v>
      </c>
      <c r="CS34" s="624"/>
      <c r="CT34" s="624"/>
      <c r="CU34" s="624"/>
      <c r="CV34" s="624"/>
      <c r="CW34" s="624"/>
      <c r="CX34" s="624"/>
      <c r="CY34" s="625"/>
      <c r="CZ34" s="628">
        <v>12.3</v>
      </c>
      <c r="DA34" s="656"/>
      <c r="DB34" s="656"/>
      <c r="DC34" s="658"/>
      <c r="DD34" s="632">
        <v>6827539</v>
      </c>
      <c r="DE34" s="624"/>
      <c r="DF34" s="624"/>
      <c r="DG34" s="624"/>
      <c r="DH34" s="624"/>
      <c r="DI34" s="624"/>
      <c r="DJ34" s="624"/>
      <c r="DK34" s="625"/>
      <c r="DL34" s="632">
        <v>5713443</v>
      </c>
      <c r="DM34" s="624"/>
      <c r="DN34" s="624"/>
      <c r="DO34" s="624"/>
      <c r="DP34" s="624"/>
      <c r="DQ34" s="624"/>
      <c r="DR34" s="624"/>
      <c r="DS34" s="624"/>
      <c r="DT34" s="624"/>
      <c r="DU34" s="624"/>
      <c r="DV34" s="625"/>
      <c r="DW34" s="628">
        <v>13.4</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2830970</v>
      </c>
      <c r="S35" s="624"/>
      <c r="T35" s="624"/>
      <c r="U35" s="624"/>
      <c r="V35" s="624"/>
      <c r="W35" s="624"/>
      <c r="X35" s="624"/>
      <c r="Y35" s="625"/>
      <c r="Z35" s="626">
        <v>3.1</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2878676</v>
      </c>
      <c r="CS35" s="644"/>
      <c r="CT35" s="644"/>
      <c r="CU35" s="644"/>
      <c r="CV35" s="644"/>
      <c r="CW35" s="644"/>
      <c r="CX35" s="644"/>
      <c r="CY35" s="645"/>
      <c r="CZ35" s="628">
        <v>3.2</v>
      </c>
      <c r="DA35" s="656"/>
      <c r="DB35" s="656"/>
      <c r="DC35" s="658"/>
      <c r="DD35" s="632">
        <v>2429027</v>
      </c>
      <c r="DE35" s="644"/>
      <c r="DF35" s="644"/>
      <c r="DG35" s="644"/>
      <c r="DH35" s="644"/>
      <c r="DI35" s="644"/>
      <c r="DJ35" s="644"/>
      <c r="DK35" s="645"/>
      <c r="DL35" s="632">
        <v>1832213</v>
      </c>
      <c r="DM35" s="644"/>
      <c r="DN35" s="644"/>
      <c r="DO35" s="644"/>
      <c r="DP35" s="644"/>
      <c r="DQ35" s="644"/>
      <c r="DR35" s="644"/>
      <c r="DS35" s="644"/>
      <c r="DT35" s="644"/>
      <c r="DU35" s="644"/>
      <c r="DV35" s="645"/>
      <c r="DW35" s="628">
        <v>4.3</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1717509</v>
      </c>
      <c r="S36" s="624"/>
      <c r="T36" s="624"/>
      <c r="U36" s="624"/>
      <c r="V36" s="624"/>
      <c r="W36" s="624"/>
      <c r="X36" s="624"/>
      <c r="Y36" s="625"/>
      <c r="Z36" s="626">
        <v>1.9</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9711383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5367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7242614</v>
      </c>
      <c r="CS36" s="624"/>
      <c r="CT36" s="624"/>
      <c r="CU36" s="624"/>
      <c r="CV36" s="624"/>
      <c r="CW36" s="624"/>
      <c r="CX36" s="624"/>
      <c r="CY36" s="625"/>
      <c r="CZ36" s="628">
        <v>8</v>
      </c>
      <c r="DA36" s="656"/>
      <c r="DB36" s="656"/>
      <c r="DC36" s="658"/>
      <c r="DD36" s="632">
        <v>6374752</v>
      </c>
      <c r="DE36" s="624"/>
      <c r="DF36" s="624"/>
      <c r="DG36" s="624"/>
      <c r="DH36" s="624"/>
      <c r="DI36" s="624"/>
      <c r="DJ36" s="624"/>
      <c r="DK36" s="625"/>
      <c r="DL36" s="632">
        <v>3137599</v>
      </c>
      <c r="DM36" s="624"/>
      <c r="DN36" s="624"/>
      <c r="DO36" s="624"/>
      <c r="DP36" s="624"/>
      <c r="DQ36" s="624"/>
      <c r="DR36" s="624"/>
      <c r="DS36" s="624"/>
      <c r="DT36" s="624"/>
      <c r="DU36" s="624"/>
      <c r="DV36" s="625"/>
      <c r="DW36" s="628">
        <v>7.4</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2326740</v>
      </c>
      <c r="S37" s="624"/>
      <c r="T37" s="624"/>
      <c r="U37" s="624"/>
      <c r="V37" s="624"/>
      <c r="W37" s="624"/>
      <c r="X37" s="624"/>
      <c r="Y37" s="625"/>
      <c r="Z37" s="626">
        <v>2.5</v>
      </c>
      <c r="AA37" s="626"/>
      <c r="AB37" s="626"/>
      <c r="AC37" s="626"/>
      <c r="AD37" s="627">
        <v>58414</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1880455</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-348790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712468</v>
      </c>
      <c r="CS37" s="644"/>
      <c r="CT37" s="644"/>
      <c r="CU37" s="644"/>
      <c r="CV37" s="644"/>
      <c r="CW37" s="644"/>
      <c r="CX37" s="644"/>
      <c r="CY37" s="645"/>
      <c r="CZ37" s="628">
        <v>0.8</v>
      </c>
      <c r="DA37" s="656"/>
      <c r="DB37" s="656"/>
      <c r="DC37" s="658"/>
      <c r="DD37" s="632">
        <v>712468</v>
      </c>
      <c r="DE37" s="644"/>
      <c r="DF37" s="644"/>
      <c r="DG37" s="644"/>
      <c r="DH37" s="644"/>
      <c r="DI37" s="644"/>
      <c r="DJ37" s="644"/>
      <c r="DK37" s="645"/>
      <c r="DL37" s="632">
        <v>14228</v>
      </c>
      <c r="DM37" s="644"/>
      <c r="DN37" s="644"/>
      <c r="DO37" s="644"/>
      <c r="DP37" s="644"/>
      <c r="DQ37" s="644"/>
      <c r="DR37" s="644"/>
      <c r="DS37" s="644"/>
      <c r="DT37" s="644"/>
      <c r="DU37" s="644"/>
      <c r="DV37" s="645"/>
      <c r="DW37" s="628">
        <v>0</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6016990</v>
      </c>
      <c r="S38" s="624"/>
      <c r="T38" s="624"/>
      <c r="U38" s="624"/>
      <c r="V38" s="624"/>
      <c r="W38" s="624"/>
      <c r="X38" s="624"/>
      <c r="Y38" s="625"/>
      <c r="Z38" s="626">
        <v>6.6</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1266387</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20382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6550015</v>
      </c>
      <c r="CS38" s="624"/>
      <c r="CT38" s="624"/>
      <c r="CU38" s="624"/>
      <c r="CV38" s="624"/>
      <c r="CW38" s="624"/>
      <c r="CX38" s="624"/>
      <c r="CY38" s="625"/>
      <c r="CZ38" s="628">
        <v>7.3</v>
      </c>
      <c r="DA38" s="656"/>
      <c r="DB38" s="656"/>
      <c r="DC38" s="658"/>
      <c r="DD38" s="632">
        <v>5192326</v>
      </c>
      <c r="DE38" s="624"/>
      <c r="DF38" s="624"/>
      <c r="DG38" s="624"/>
      <c r="DH38" s="624"/>
      <c r="DI38" s="624"/>
      <c r="DJ38" s="624"/>
      <c r="DK38" s="625"/>
      <c r="DL38" s="632">
        <v>5117694</v>
      </c>
      <c r="DM38" s="624"/>
      <c r="DN38" s="624"/>
      <c r="DO38" s="624"/>
      <c r="DP38" s="624"/>
      <c r="DQ38" s="624"/>
      <c r="DR38" s="624"/>
      <c r="DS38" s="624"/>
      <c r="DT38" s="624"/>
      <c r="DU38" s="624"/>
      <c r="DV38" s="625"/>
      <c r="DW38" s="628">
        <v>12</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14526</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28352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3860974</v>
      </c>
      <c r="CS39" s="644"/>
      <c r="CT39" s="644"/>
      <c r="CU39" s="644"/>
      <c r="CV39" s="644"/>
      <c r="CW39" s="644"/>
      <c r="CX39" s="644"/>
      <c r="CY39" s="645"/>
      <c r="CZ39" s="628">
        <v>4.3</v>
      </c>
      <c r="DA39" s="656"/>
      <c r="DB39" s="656"/>
      <c r="DC39" s="658"/>
      <c r="DD39" s="632">
        <v>2889784</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427890</v>
      </c>
      <c r="S40" s="624"/>
      <c r="T40" s="624"/>
      <c r="U40" s="624"/>
      <c r="V40" s="624"/>
      <c r="W40" s="624"/>
      <c r="X40" s="624"/>
      <c r="Y40" s="625"/>
      <c r="Z40" s="626">
        <v>0.5</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83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1894540</v>
      </c>
      <c r="CS40" s="624"/>
      <c r="CT40" s="624"/>
      <c r="CU40" s="624"/>
      <c r="CV40" s="624"/>
      <c r="CW40" s="624"/>
      <c r="CX40" s="624"/>
      <c r="CY40" s="625"/>
      <c r="CZ40" s="628">
        <v>2.1</v>
      </c>
      <c r="DA40" s="656"/>
      <c r="DB40" s="656"/>
      <c r="DC40" s="658"/>
      <c r="DD40" s="632">
        <v>516146</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91544670</v>
      </c>
      <c r="S41" s="696"/>
      <c r="T41" s="696"/>
      <c r="U41" s="696"/>
      <c r="V41" s="696"/>
      <c r="W41" s="696"/>
      <c r="X41" s="696"/>
      <c r="Y41" s="700"/>
      <c r="Z41" s="701">
        <v>100</v>
      </c>
      <c r="AA41" s="701"/>
      <c r="AB41" s="701"/>
      <c r="AC41" s="701"/>
      <c r="AD41" s="702">
        <v>42205428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1517770</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5032245</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392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11195206</v>
      </c>
      <c r="CS42" s="644"/>
      <c r="CT42" s="644"/>
      <c r="CU42" s="644"/>
      <c r="CV42" s="644"/>
      <c r="CW42" s="644"/>
      <c r="CX42" s="644"/>
      <c r="CY42" s="645"/>
      <c r="CZ42" s="628">
        <v>12.4</v>
      </c>
      <c r="DA42" s="656"/>
      <c r="DB42" s="656"/>
      <c r="DC42" s="658"/>
      <c r="DD42" s="632">
        <v>1969461</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287138</v>
      </c>
      <c r="CS43" s="644"/>
      <c r="CT43" s="644"/>
      <c r="CU43" s="644"/>
      <c r="CV43" s="644"/>
      <c r="CW43" s="644"/>
      <c r="CX43" s="644"/>
      <c r="CY43" s="645"/>
      <c r="CZ43" s="628">
        <v>0.3</v>
      </c>
      <c r="DA43" s="656"/>
      <c r="DB43" s="656"/>
      <c r="DC43" s="658"/>
      <c r="DD43" s="632">
        <v>108491</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11195206</v>
      </c>
      <c r="CS44" s="624"/>
      <c r="CT44" s="624"/>
      <c r="CU44" s="624"/>
      <c r="CV44" s="624"/>
      <c r="CW44" s="624"/>
      <c r="CX44" s="624"/>
      <c r="CY44" s="625"/>
      <c r="CZ44" s="628">
        <v>12.4</v>
      </c>
      <c r="DA44" s="629"/>
      <c r="DB44" s="629"/>
      <c r="DC44" s="635"/>
      <c r="DD44" s="632">
        <v>1969461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6593423</v>
      </c>
      <c r="CS45" s="644"/>
      <c r="CT45" s="644"/>
      <c r="CU45" s="644"/>
      <c r="CV45" s="644"/>
      <c r="CW45" s="644"/>
      <c r="CX45" s="644"/>
      <c r="CY45" s="645"/>
      <c r="CZ45" s="628">
        <v>7.3</v>
      </c>
      <c r="DA45" s="656"/>
      <c r="DB45" s="656"/>
      <c r="DC45" s="658"/>
      <c r="DD45" s="632">
        <v>260702</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4601783</v>
      </c>
      <c r="CS46" s="624"/>
      <c r="CT46" s="624"/>
      <c r="CU46" s="624"/>
      <c r="CV46" s="624"/>
      <c r="CW46" s="624"/>
      <c r="CX46" s="624"/>
      <c r="CY46" s="625"/>
      <c r="CZ46" s="628">
        <v>5.0999999999999996</v>
      </c>
      <c r="DA46" s="629"/>
      <c r="DB46" s="629"/>
      <c r="DC46" s="635"/>
      <c r="DD46" s="632">
        <v>1708759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t="s">
        <v>121</v>
      </c>
      <c r="CS47" s="644"/>
      <c r="CT47" s="644"/>
      <c r="CU47" s="644"/>
      <c r="CV47" s="644"/>
      <c r="CW47" s="644"/>
      <c r="CX47" s="644"/>
      <c r="CY47" s="645"/>
      <c r="CZ47" s="628" t="s">
        <v>121</v>
      </c>
      <c r="DA47" s="656"/>
      <c r="DB47" s="656"/>
      <c r="DC47" s="658"/>
      <c r="DD47" s="632" t="s">
        <v>121</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90205992</v>
      </c>
      <c r="CS49" s="682"/>
      <c r="CT49" s="682"/>
      <c r="CU49" s="682"/>
      <c r="CV49" s="682"/>
      <c r="CW49" s="682"/>
      <c r="CX49" s="682"/>
      <c r="CY49" s="711"/>
      <c r="CZ49" s="703">
        <v>100</v>
      </c>
      <c r="DA49" s="712"/>
      <c r="DB49" s="712"/>
      <c r="DC49" s="713"/>
      <c r="DD49" s="714">
        <v>52134399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dNnjWNBp9Wv61PE9vXNCgfKyQd3Tz6C6GL81g2BEYyiSbcNAxzt3QflLFLqbcCQT5aPpefikiqxbhfnYgS1ng==" saltValue="KjrZvysD2bd47Xz2/dQ/9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election activeCell="V16" sqref="V16:Z16"/>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91879</v>
      </c>
      <c r="R7" s="753"/>
      <c r="S7" s="753"/>
      <c r="T7" s="753"/>
      <c r="U7" s="753"/>
      <c r="V7" s="753">
        <v>90540</v>
      </c>
      <c r="W7" s="753"/>
      <c r="X7" s="753"/>
      <c r="Y7" s="753"/>
      <c r="Z7" s="753"/>
      <c r="AA7" s="753">
        <v>1339</v>
      </c>
      <c r="AB7" s="753"/>
      <c r="AC7" s="753"/>
      <c r="AD7" s="753"/>
      <c r="AE7" s="754"/>
      <c r="AF7" s="755">
        <v>1222</v>
      </c>
      <c r="AG7" s="756"/>
      <c r="AH7" s="756"/>
      <c r="AI7" s="756"/>
      <c r="AJ7" s="757"/>
      <c r="AK7" s="758" t="s">
        <v>561</v>
      </c>
      <c r="AL7" s="759"/>
      <c r="AM7" s="759"/>
      <c r="AN7" s="759"/>
      <c r="AO7" s="759"/>
      <c r="AP7" s="759">
        <v>86820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554</v>
      </c>
      <c r="BT7" s="747"/>
      <c r="BU7" s="747"/>
      <c r="BV7" s="747"/>
      <c r="BW7" s="747"/>
      <c r="BX7" s="747"/>
      <c r="BY7" s="747"/>
      <c r="BZ7" s="747"/>
      <c r="CA7" s="747"/>
      <c r="CB7" s="747"/>
      <c r="CC7" s="747"/>
      <c r="CD7" s="747"/>
      <c r="CE7" s="747"/>
      <c r="CF7" s="747"/>
      <c r="CG7" s="762"/>
      <c r="CH7" s="743">
        <v>19</v>
      </c>
      <c r="CI7" s="744"/>
      <c r="CJ7" s="744"/>
      <c r="CK7" s="744"/>
      <c r="CL7" s="745"/>
      <c r="CM7" s="743">
        <v>632</v>
      </c>
      <c r="CN7" s="744"/>
      <c r="CO7" s="744"/>
      <c r="CP7" s="744"/>
      <c r="CQ7" s="745"/>
      <c r="CR7" s="743">
        <v>10</v>
      </c>
      <c r="CS7" s="744"/>
      <c r="CT7" s="744"/>
      <c r="CU7" s="744"/>
      <c r="CV7" s="745"/>
      <c r="CW7" s="743">
        <v>48</v>
      </c>
      <c r="CX7" s="744"/>
      <c r="CY7" s="744"/>
      <c r="CZ7" s="744"/>
      <c r="DA7" s="745"/>
      <c r="DB7" s="743" t="s">
        <v>561</v>
      </c>
      <c r="DC7" s="744"/>
      <c r="DD7" s="744"/>
      <c r="DE7" s="744"/>
      <c r="DF7" s="745"/>
      <c r="DG7" s="743" t="s">
        <v>561</v>
      </c>
      <c r="DH7" s="744"/>
      <c r="DI7" s="744"/>
      <c r="DJ7" s="744"/>
      <c r="DK7" s="745"/>
      <c r="DL7" s="743" t="s">
        <v>561</v>
      </c>
      <c r="DM7" s="744"/>
      <c r="DN7" s="744"/>
      <c r="DO7" s="744"/>
      <c r="DP7" s="745"/>
      <c r="DQ7" s="743" t="s">
        <v>561</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555</v>
      </c>
      <c r="BT8" s="774"/>
      <c r="BU8" s="774"/>
      <c r="BV8" s="774"/>
      <c r="BW8" s="774"/>
      <c r="BX8" s="774"/>
      <c r="BY8" s="774"/>
      <c r="BZ8" s="774"/>
      <c r="CA8" s="774"/>
      <c r="CB8" s="774"/>
      <c r="CC8" s="774"/>
      <c r="CD8" s="774"/>
      <c r="CE8" s="774"/>
      <c r="CF8" s="774"/>
      <c r="CG8" s="775"/>
      <c r="CH8" s="776">
        <v>-1</v>
      </c>
      <c r="CI8" s="777"/>
      <c r="CJ8" s="777"/>
      <c r="CK8" s="777"/>
      <c r="CL8" s="778"/>
      <c r="CM8" s="776">
        <v>0</v>
      </c>
      <c r="CN8" s="777"/>
      <c r="CO8" s="777"/>
      <c r="CP8" s="777"/>
      <c r="CQ8" s="778"/>
      <c r="CR8" s="776">
        <v>15</v>
      </c>
      <c r="CS8" s="777"/>
      <c r="CT8" s="777"/>
      <c r="CU8" s="777"/>
      <c r="CV8" s="778"/>
      <c r="CW8" s="776">
        <v>5</v>
      </c>
      <c r="CX8" s="777"/>
      <c r="CY8" s="777"/>
      <c r="CZ8" s="777"/>
      <c r="DA8" s="778"/>
      <c r="DB8" s="776" t="s">
        <v>561</v>
      </c>
      <c r="DC8" s="777"/>
      <c r="DD8" s="777"/>
      <c r="DE8" s="777"/>
      <c r="DF8" s="778"/>
      <c r="DG8" s="776" t="s">
        <v>561</v>
      </c>
      <c r="DH8" s="777"/>
      <c r="DI8" s="777"/>
      <c r="DJ8" s="777"/>
      <c r="DK8" s="778"/>
      <c r="DL8" s="776" t="s">
        <v>561</v>
      </c>
      <c r="DM8" s="777"/>
      <c r="DN8" s="777"/>
      <c r="DO8" s="777"/>
      <c r="DP8" s="778"/>
      <c r="DQ8" s="776" t="s">
        <v>561</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t="s">
        <v>567</v>
      </c>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556</v>
      </c>
      <c r="BT9" s="774"/>
      <c r="BU9" s="774"/>
      <c r="BV9" s="774"/>
      <c r="BW9" s="774"/>
      <c r="BX9" s="774"/>
      <c r="BY9" s="774"/>
      <c r="BZ9" s="774"/>
      <c r="CA9" s="774"/>
      <c r="CB9" s="774"/>
      <c r="CC9" s="774"/>
      <c r="CD9" s="774"/>
      <c r="CE9" s="774"/>
      <c r="CF9" s="774"/>
      <c r="CG9" s="775"/>
      <c r="CH9" s="776">
        <v>38</v>
      </c>
      <c r="CI9" s="777"/>
      <c r="CJ9" s="777"/>
      <c r="CK9" s="777"/>
      <c r="CL9" s="778"/>
      <c r="CM9" s="776">
        <v>1787</v>
      </c>
      <c r="CN9" s="777"/>
      <c r="CO9" s="777"/>
      <c r="CP9" s="777"/>
      <c r="CQ9" s="778"/>
      <c r="CR9" s="776">
        <v>12</v>
      </c>
      <c r="CS9" s="777"/>
      <c r="CT9" s="777"/>
      <c r="CU9" s="777"/>
      <c r="CV9" s="778"/>
      <c r="CW9" s="776" t="s">
        <v>561</v>
      </c>
      <c r="CX9" s="777"/>
      <c r="CY9" s="777"/>
      <c r="CZ9" s="777"/>
      <c r="DA9" s="778"/>
      <c r="DB9" s="776" t="s">
        <v>561</v>
      </c>
      <c r="DC9" s="777"/>
      <c r="DD9" s="777"/>
      <c r="DE9" s="777"/>
      <c r="DF9" s="778"/>
      <c r="DG9" s="776" t="s">
        <v>561</v>
      </c>
      <c r="DH9" s="777"/>
      <c r="DI9" s="777"/>
      <c r="DJ9" s="777"/>
      <c r="DK9" s="778"/>
      <c r="DL9" s="776" t="s">
        <v>561</v>
      </c>
      <c r="DM9" s="777"/>
      <c r="DN9" s="777"/>
      <c r="DO9" s="777"/>
      <c r="DP9" s="778"/>
      <c r="DQ9" s="776" t="s">
        <v>561</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557</v>
      </c>
      <c r="BT10" s="774"/>
      <c r="BU10" s="774"/>
      <c r="BV10" s="774"/>
      <c r="BW10" s="774"/>
      <c r="BX10" s="774"/>
      <c r="BY10" s="774"/>
      <c r="BZ10" s="774"/>
      <c r="CA10" s="774"/>
      <c r="CB10" s="774"/>
      <c r="CC10" s="774"/>
      <c r="CD10" s="774"/>
      <c r="CE10" s="774"/>
      <c r="CF10" s="774"/>
      <c r="CG10" s="775"/>
      <c r="CH10" s="776">
        <v>2</v>
      </c>
      <c r="CI10" s="777"/>
      <c r="CJ10" s="777"/>
      <c r="CK10" s="777"/>
      <c r="CL10" s="778"/>
      <c r="CM10" s="776">
        <v>33</v>
      </c>
      <c r="CN10" s="777"/>
      <c r="CO10" s="777"/>
      <c r="CP10" s="777"/>
      <c r="CQ10" s="778"/>
      <c r="CR10" s="776">
        <v>70</v>
      </c>
      <c r="CS10" s="777"/>
      <c r="CT10" s="777"/>
      <c r="CU10" s="777"/>
      <c r="CV10" s="778"/>
      <c r="CW10" s="776" t="s">
        <v>561</v>
      </c>
      <c r="CX10" s="777"/>
      <c r="CY10" s="777"/>
      <c r="CZ10" s="777"/>
      <c r="DA10" s="778"/>
      <c r="DB10" s="776" t="s">
        <v>561</v>
      </c>
      <c r="DC10" s="777"/>
      <c r="DD10" s="777"/>
      <c r="DE10" s="777"/>
      <c r="DF10" s="778"/>
      <c r="DG10" s="776" t="s">
        <v>561</v>
      </c>
      <c r="DH10" s="777"/>
      <c r="DI10" s="777"/>
      <c r="DJ10" s="777"/>
      <c r="DK10" s="778"/>
      <c r="DL10" s="776" t="s">
        <v>561</v>
      </c>
      <c r="DM10" s="777"/>
      <c r="DN10" s="777"/>
      <c r="DO10" s="777"/>
      <c r="DP10" s="778"/>
      <c r="DQ10" s="776" t="s">
        <v>561</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558</v>
      </c>
      <c r="BT11" s="774"/>
      <c r="BU11" s="774"/>
      <c r="BV11" s="774"/>
      <c r="BW11" s="774"/>
      <c r="BX11" s="774"/>
      <c r="BY11" s="774"/>
      <c r="BZ11" s="774"/>
      <c r="CA11" s="774"/>
      <c r="CB11" s="774"/>
      <c r="CC11" s="774"/>
      <c r="CD11" s="774"/>
      <c r="CE11" s="774"/>
      <c r="CF11" s="774"/>
      <c r="CG11" s="775"/>
      <c r="CH11" s="776">
        <v>1</v>
      </c>
      <c r="CI11" s="777"/>
      <c r="CJ11" s="777"/>
      <c r="CK11" s="777"/>
      <c r="CL11" s="778"/>
      <c r="CM11" s="776">
        <v>85</v>
      </c>
      <c r="CN11" s="777"/>
      <c r="CO11" s="777"/>
      <c r="CP11" s="777"/>
      <c r="CQ11" s="778"/>
      <c r="CR11" s="776">
        <v>20</v>
      </c>
      <c r="CS11" s="777"/>
      <c r="CT11" s="777"/>
      <c r="CU11" s="777"/>
      <c r="CV11" s="778"/>
      <c r="CW11" s="776">
        <v>72</v>
      </c>
      <c r="CX11" s="777"/>
      <c r="CY11" s="777"/>
      <c r="CZ11" s="777"/>
      <c r="DA11" s="778"/>
      <c r="DB11" s="776" t="s">
        <v>561</v>
      </c>
      <c r="DC11" s="777"/>
      <c r="DD11" s="777"/>
      <c r="DE11" s="777"/>
      <c r="DF11" s="778"/>
      <c r="DG11" s="776" t="s">
        <v>561</v>
      </c>
      <c r="DH11" s="777"/>
      <c r="DI11" s="777"/>
      <c r="DJ11" s="777"/>
      <c r="DK11" s="778"/>
      <c r="DL11" s="776" t="s">
        <v>561</v>
      </c>
      <c r="DM11" s="777"/>
      <c r="DN11" s="777"/>
      <c r="DO11" s="777"/>
      <c r="DP11" s="778"/>
      <c r="DQ11" s="776" t="s">
        <v>561</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559</v>
      </c>
      <c r="BT12" s="774"/>
      <c r="BU12" s="774"/>
      <c r="BV12" s="774"/>
      <c r="BW12" s="774"/>
      <c r="BX12" s="774"/>
      <c r="BY12" s="774"/>
      <c r="BZ12" s="774"/>
      <c r="CA12" s="774"/>
      <c r="CB12" s="774"/>
      <c r="CC12" s="774"/>
      <c r="CD12" s="774"/>
      <c r="CE12" s="774"/>
      <c r="CF12" s="774"/>
      <c r="CG12" s="775"/>
      <c r="CH12" s="776">
        <v>0</v>
      </c>
      <c r="CI12" s="777"/>
      <c r="CJ12" s="777"/>
      <c r="CK12" s="777"/>
      <c r="CL12" s="778"/>
      <c r="CM12" s="776">
        <v>1349</v>
      </c>
      <c r="CN12" s="777"/>
      <c r="CO12" s="777"/>
      <c r="CP12" s="777"/>
      <c r="CQ12" s="778"/>
      <c r="CR12" s="776">
        <v>169</v>
      </c>
      <c r="CS12" s="777"/>
      <c r="CT12" s="777"/>
      <c r="CU12" s="777"/>
      <c r="CV12" s="778"/>
      <c r="CW12" s="776">
        <v>10</v>
      </c>
      <c r="CX12" s="777"/>
      <c r="CY12" s="777"/>
      <c r="CZ12" s="777"/>
      <c r="DA12" s="778"/>
      <c r="DB12" s="776" t="s">
        <v>561</v>
      </c>
      <c r="DC12" s="777"/>
      <c r="DD12" s="777"/>
      <c r="DE12" s="777"/>
      <c r="DF12" s="778"/>
      <c r="DG12" s="776" t="s">
        <v>561</v>
      </c>
      <c r="DH12" s="777"/>
      <c r="DI12" s="777"/>
      <c r="DJ12" s="777"/>
      <c r="DK12" s="778"/>
      <c r="DL12" s="776" t="s">
        <v>561</v>
      </c>
      <c r="DM12" s="777"/>
      <c r="DN12" s="777"/>
      <c r="DO12" s="777"/>
      <c r="DP12" s="778"/>
      <c r="DQ12" s="776" t="s">
        <v>561</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560</v>
      </c>
      <c r="BT13" s="774"/>
      <c r="BU13" s="774"/>
      <c r="BV13" s="774"/>
      <c r="BW13" s="774"/>
      <c r="BX13" s="774"/>
      <c r="BY13" s="774"/>
      <c r="BZ13" s="774"/>
      <c r="CA13" s="774"/>
      <c r="CB13" s="774"/>
      <c r="CC13" s="774"/>
      <c r="CD13" s="774"/>
      <c r="CE13" s="774"/>
      <c r="CF13" s="774"/>
      <c r="CG13" s="775"/>
      <c r="CH13" s="776">
        <v>0</v>
      </c>
      <c r="CI13" s="777"/>
      <c r="CJ13" s="777"/>
      <c r="CK13" s="777"/>
      <c r="CL13" s="778"/>
      <c r="CM13" s="776">
        <v>3609</v>
      </c>
      <c r="CN13" s="777"/>
      <c r="CO13" s="777"/>
      <c r="CP13" s="777"/>
      <c r="CQ13" s="778"/>
      <c r="CR13" s="776">
        <v>2</v>
      </c>
      <c r="CS13" s="777"/>
      <c r="CT13" s="777"/>
      <c r="CU13" s="777"/>
      <c r="CV13" s="778"/>
      <c r="CW13" s="776">
        <v>35</v>
      </c>
      <c r="CX13" s="777"/>
      <c r="CY13" s="777"/>
      <c r="CZ13" s="777"/>
      <c r="DA13" s="778"/>
      <c r="DB13" s="776" t="s">
        <v>561</v>
      </c>
      <c r="DC13" s="777"/>
      <c r="DD13" s="777"/>
      <c r="DE13" s="777"/>
      <c r="DF13" s="778"/>
      <c r="DG13" s="776" t="s">
        <v>561</v>
      </c>
      <c r="DH13" s="777"/>
      <c r="DI13" s="777"/>
      <c r="DJ13" s="777"/>
      <c r="DK13" s="778"/>
      <c r="DL13" s="776" t="s">
        <v>561</v>
      </c>
      <c r="DM13" s="777"/>
      <c r="DN13" s="777"/>
      <c r="DO13" s="777"/>
      <c r="DP13" s="778"/>
      <c r="DQ13" s="776" t="s">
        <v>561</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1222</v>
      </c>
      <c r="AG23" s="793"/>
      <c r="AH23" s="793"/>
      <c r="AI23" s="793"/>
      <c r="AJ23" s="796"/>
      <c r="AK23" s="797"/>
      <c r="AL23" s="798"/>
      <c r="AM23" s="798"/>
      <c r="AN23" s="798"/>
      <c r="AO23" s="798"/>
      <c r="AP23" s="793"/>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15493</v>
      </c>
      <c r="R28" s="823"/>
      <c r="S28" s="823"/>
      <c r="T28" s="823"/>
      <c r="U28" s="823"/>
      <c r="V28" s="823">
        <v>15488</v>
      </c>
      <c r="W28" s="823"/>
      <c r="X28" s="823"/>
      <c r="Y28" s="823"/>
      <c r="Z28" s="823"/>
      <c r="AA28" s="823">
        <v>5</v>
      </c>
      <c r="AB28" s="823"/>
      <c r="AC28" s="823"/>
      <c r="AD28" s="823"/>
      <c r="AE28" s="824"/>
      <c r="AF28" s="825">
        <v>5</v>
      </c>
      <c r="AG28" s="823"/>
      <c r="AH28" s="823"/>
      <c r="AI28" s="823"/>
      <c r="AJ28" s="826"/>
      <c r="AK28" s="827">
        <v>1518</v>
      </c>
      <c r="AL28" s="828"/>
      <c r="AM28" s="828"/>
      <c r="AN28" s="828"/>
      <c r="AO28" s="828"/>
      <c r="AP28" s="828" t="s">
        <v>561</v>
      </c>
      <c r="AQ28" s="828"/>
      <c r="AR28" s="828"/>
      <c r="AS28" s="828"/>
      <c r="AT28" s="828"/>
      <c r="AU28" s="828" t="s">
        <v>561</v>
      </c>
      <c r="AV28" s="828"/>
      <c r="AW28" s="828"/>
      <c r="AX28" s="828"/>
      <c r="AY28" s="828"/>
      <c r="AZ28" s="829" t="s">
        <v>561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15297</v>
      </c>
      <c r="R29" s="784"/>
      <c r="S29" s="784"/>
      <c r="T29" s="784"/>
      <c r="U29" s="784"/>
      <c r="V29" s="784">
        <v>14998</v>
      </c>
      <c r="W29" s="784"/>
      <c r="X29" s="784"/>
      <c r="Y29" s="784"/>
      <c r="Z29" s="784"/>
      <c r="AA29" s="784">
        <v>299</v>
      </c>
      <c r="AB29" s="784"/>
      <c r="AC29" s="784"/>
      <c r="AD29" s="784"/>
      <c r="AE29" s="785"/>
      <c r="AF29" s="786">
        <v>299</v>
      </c>
      <c r="AG29" s="787"/>
      <c r="AH29" s="787"/>
      <c r="AI29" s="787"/>
      <c r="AJ29" s="788"/>
      <c r="AK29" s="834">
        <v>2471</v>
      </c>
      <c r="AL29" s="830"/>
      <c r="AM29" s="830"/>
      <c r="AN29" s="830"/>
      <c r="AO29" s="830"/>
      <c r="AP29" s="830" t="s">
        <v>561</v>
      </c>
      <c r="AQ29" s="830"/>
      <c r="AR29" s="830"/>
      <c r="AS29" s="830"/>
      <c r="AT29" s="830"/>
      <c r="AU29" s="830" t="s">
        <v>561</v>
      </c>
      <c r="AV29" s="830"/>
      <c r="AW29" s="830"/>
      <c r="AX29" s="830"/>
      <c r="AY29" s="830"/>
      <c r="AZ29" s="831" t="s">
        <v>561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2634</v>
      </c>
      <c r="R30" s="784"/>
      <c r="S30" s="784"/>
      <c r="T30" s="784"/>
      <c r="U30" s="784"/>
      <c r="V30" s="784">
        <v>2551</v>
      </c>
      <c r="W30" s="784"/>
      <c r="X30" s="784"/>
      <c r="Y30" s="784"/>
      <c r="Z30" s="784"/>
      <c r="AA30" s="784">
        <v>83</v>
      </c>
      <c r="AB30" s="784"/>
      <c r="AC30" s="784"/>
      <c r="AD30" s="784"/>
      <c r="AE30" s="785"/>
      <c r="AF30" s="786">
        <v>83</v>
      </c>
      <c r="AG30" s="787"/>
      <c r="AH30" s="787"/>
      <c r="AI30" s="787"/>
      <c r="AJ30" s="788"/>
      <c r="AK30" s="834">
        <v>684</v>
      </c>
      <c r="AL30" s="830"/>
      <c r="AM30" s="830"/>
      <c r="AN30" s="830"/>
      <c r="AO30" s="830"/>
      <c r="AP30" s="830" t="s">
        <v>561</v>
      </c>
      <c r="AQ30" s="830"/>
      <c r="AR30" s="830"/>
      <c r="AS30" s="830"/>
      <c r="AT30" s="830"/>
      <c r="AU30" s="830" t="s">
        <v>561</v>
      </c>
      <c r="AV30" s="830"/>
      <c r="AW30" s="830"/>
      <c r="AX30" s="830"/>
      <c r="AY30" s="830"/>
      <c r="AZ30" s="831" t="s">
        <v>561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2969</v>
      </c>
      <c r="R31" s="784"/>
      <c r="S31" s="784"/>
      <c r="T31" s="784"/>
      <c r="U31" s="784"/>
      <c r="V31" s="784">
        <v>2884</v>
      </c>
      <c r="W31" s="784"/>
      <c r="X31" s="784"/>
      <c r="Y31" s="784"/>
      <c r="Z31" s="784"/>
      <c r="AA31" s="784">
        <v>85</v>
      </c>
      <c r="AB31" s="784"/>
      <c r="AC31" s="784"/>
      <c r="AD31" s="784"/>
      <c r="AE31" s="785"/>
      <c r="AF31" s="786">
        <v>1777</v>
      </c>
      <c r="AG31" s="787"/>
      <c r="AH31" s="787"/>
      <c r="AI31" s="787"/>
      <c r="AJ31" s="788"/>
      <c r="AK31" s="834" t="s">
        <v>561</v>
      </c>
      <c r="AL31" s="830"/>
      <c r="AM31" s="830"/>
      <c r="AN31" s="830"/>
      <c r="AO31" s="830"/>
      <c r="AP31" s="830">
        <v>16186</v>
      </c>
      <c r="AQ31" s="830"/>
      <c r="AR31" s="830"/>
      <c r="AS31" s="830"/>
      <c r="AT31" s="830"/>
      <c r="AU31" s="830">
        <v>49</v>
      </c>
      <c r="AV31" s="830"/>
      <c r="AW31" s="830"/>
      <c r="AX31" s="830"/>
      <c r="AY31" s="830"/>
      <c r="AZ31" s="831" t="s">
        <v>561</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5121</v>
      </c>
      <c r="R32" s="784"/>
      <c r="S32" s="784"/>
      <c r="T32" s="784"/>
      <c r="U32" s="784"/>
      <c r="V32" s="784">
        <v>4542</v>
      </c>
      <c r="W32" s="784"/>
      <c r="X32" s="784"/>
      <c r="Y32" s="784"/>
      <c r="Z32" s="784"/>
      <c r="AA32" s="784">
        <v>579</v>
      </c>
      <c r="AB32" s="784"/>
      <c r="AC32" s="784"/>
      <c r="AD32" s="784"/>
      <c r="AE32" s="785"/>
      <c r="AF32" s="786">
        <v>1539</v>
      </c>
      <c r="AG32" s="787"/>
      <c r="AH32" s="787"/>
      <c r="AI32" s="787"/>
      <c r="AJ32" s="788"/>
      <c r="AK32" s="834">
        <v>1266</v>
      </c>
      <c r="AL32" s="830"/>
      <c r="AM32" s="830"/>
      <c r="AN32" s="830"/>
      <c r="AO32" s="830"/>
      <c r="AP32" s="830">
        <v>27027</v>
      </c>
      <c r="AQ32" s="830"/>
      <c r="AR32" s="830"/>
      <c r="AS32" s="830"/>
      <c r="AT32" s="830"/>
      <c r="AU32" s="830">
        <v>11432</v>
      </c>
      <c r="AV32" s="830"/>
      <c r="AW32" s="830"/>
      <c r="AX32" s="830"/>
      <c r="AY32" s="830"/>
      <c r="AZ32" s="831" t="s">
        <v>561</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11407</v>
      </c>
      <c r="R33" s="784"/>
      <c r="S33" s="784"/>
      <c r="T33" s="784"/>
      <c r="U33" s="784"/>
      <c r="V33" s="784">
        <v>12002</v>
      </c>
      <c r="W33" s="784"/>
      <c r="X33" s="784"/>
      <c r="Y33" s="784"/>
      <c r="Z33" s="784"/>
      <c r="AA33" s="784">
        <v>-595</v>
      </c>
      <c r="AB33" s="784"/>
      <c r="AC33" s="784"/>
      <c r="AD33" s="784"/>
      <c r="AE33" s="785"/>
      <c r="AF33" s="786">
        <v>2095</v>
      </c>
      <c r="AG33" s="787"/>
      <c r="AH33" s="787"/>
      <c r="AI33" s="787"/>
      <c r="AJ33" s="788"/>
      <c r="AK33" s="834">
        <v>1880</v>
      </c>
      <c r="AL33" s="830"/>
      <c r="AM33" s="830"/>
      <c r="AN33" s="830"/>
      <c r="AO33" s="830"/>
      <c r="AP33" s="830">
        <v>7762</v>
      </c>
      <c r="AQ33" s="830"/>
      <c r="AR33" s="830"/>
      <c r="AS33" s="830"/>
      <c r="AT33" s="830"/>
      <c r="AU33" s="830">
        <v>4983</v>
      </c>
      <c r="AV33" s="830"/>
      <c r="AW33" s="830"/>
      <c r="AX33" s="830"/>
      <c r="AY33" s="830"/>
      <c r="AZ33" s="831" t="s">
        <v>561</v>
      </c>
      <c r="BA33" s="831"/>
      <c r="BB33" s="831"/>
      <c r="BC33" s="831"/>
      <c r="BD33" s="831"/>
      <c r="BE33" s="832" t="s">
        <v>392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65</v>
      </c>
      <c r="R34" s="784"/>
      <c r="S34" s="784"/>
      <c r="T34" s="784"/>
      <c r="U34" s="784"/>
      <c r="V34" s="784">
        <v>78</v>
      </c>
      <c r="W34" s="784"/>
      <c r="X34" s="784"/>
      <c r="Y34" s="784"/>
      <c r="Z34" s="784"/>
      <c r="AA34" s="784">
        <v>-13</v>
      </c>
      <c r="AB34" s="784"/>
      <c r="AC34" s="784"/>
      <c r="AD34" s="784"/>
      <c r="AE34" s="785"/>
      <c r="AF34" s="786">
        <v>366</v>
      </c>
      <c r="AG34" s="787"/>
      <c r="AH34" s="787"/>
      <c r="AI34" s="787"/>
      <c r="AJ34" s="788"/>
      <c r="AK34" s="834">
        <v>15</v>
      </c>
      <c r="AL34" s="830"/>
      <c r="AM34" s="830"/>
      <c r="AN34" s="830"/>
      <c r="AO34" s="830"/>
      <c r="AP34" s="830">
        <v>76</v>
      </c>
      <c r="AQ34" s="830"/>
      <c r="AR34" s="830"/>
      <c r="AS34" s="830"/>
      <c r="AT34" s="830"/>
      <c r="AU34" s="830">
        <v>43</v>
      </c>
      <c r="AV34" s="830"/>
      <c r="AW34" s="830"/>
      <c r="AX34" s="830"/>
      <c r="AY34" s="830"/>
      <c r="AZ34" s="831" t="s">
        <v>561</v>
      </c>
      <c r="BA34" s="831"/>
      <c r="BB34" s="831"/>
      <c r="BC34" s="831"/>
      <c r="BD34" s="831"/>
      <c r="BE34" s="832" t="s">
        <v>392</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6164</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552</v>
      </c>
      <c r="C68" s="870"/>
      <c r="D68" s="870"/>
      <c r="E68" s="870"/>
      <c r="F68" s="870"/>
      <c r="G68" s="870"/>
      <c r="H68" s="870"/>
      <c r="I68" s="870"/>
      <c r="J68" s="870"/>
      <c r="K68" s="870"/>
      <c r="L68" s="870"/>
      <c r="M68" s="870"/>
      <c r="N68" s="870"/>
      <c r="O68" s="870"/>
      <c r="P68" s="871"/>
      <c r="Q68" s="872">
        <v>5339</v>
      </c>
      <c r="R68" s="873"/>
      <c r="S68" s="873"/>
      <c r="T68" s="873"/>
      <c r="U68" s="874"/>
      <c r="V68" s="866">
        <v>5207</v>
      </c>
      <c r="W68" s="866"/>
      <c r="X68" s="866"/>
      <c r="Y68" s="866"/>
      <c r="Z68" s="866"/>
      <c r="AA68" s="866">
        <v>132</v>
      </c>
      <c r="AB68" s="866"/>
      <c r="AC68" s="866"/>
      <c r="AD68" s="866"/>
      <c r="AE68" s="866"/>
      <c r="AF68" s="866">
        <v>128</v>
      </c>
      <c r="AG68" s="866"/>
      <c r="AH68" s="866"/>
      <c r="AI68" s="866"/>
      <c r="AJ68" s="866"/>
      <c r="AK68" s="866">
        <v>251</v>
      </c>
      <c r="AL68" s="866"/>
      <c r="AM68" s="866"/>
      <c r="AN68" s="866"/>
      <c r="AO68" s="866"/>
      <c r="AP68" s="866">
        <v>13662</v>
      </c>
      <c r="AQ68" s="866"/>
      <c r="AR68" s="866"/>
      <c r="AS68" s="866"/>
      <c r="AT68" s="866"/>
      <c r="AU68" s="866">
        <v>2623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5" t="s">
        <v>553</v>
      </c>
      <c r="C69" s="876"/>
      <c r="D69" s="876"/>
      <c r="E69" s="876"/>
      <c r="F69" s="876"/>
      <c r="G69" s="876"/>
      <c r="H69" s="876"/>
      <c r="I69" s="876"/>
      <c r="J69" s="876"/>
      <c r="K69" s="876"/>
      <c r="L69" s="876"/>
      <c r="M69" s="876"/>
      <c r="N69" s="876"/>
      <c r="O69" s="876"/>
      <c r="P69" s="877"/>
      <c r="Q69" s="879">
        <v>3846</v>
      </c>
      <c r="R69" s="880"/>
      <c r="S69" s="880"/>
      <c r="T69" s="880"/>
      <c r="U69" s="834"/>
      <c r="V69" s="830">
        <v>3846</v>
      </c>
      <c r="W69" s="830"/>
      <c r="X69" s="830"/>
      <c r="Y69" s="830"/>
      <c r="Z69" s="830"/>
      <c r="AA69" s="830">
        <v>0</v>
      </c>
      <c r="AB69" s="830"/>
      <c r="AC69" s="830"/>
      <c r="AD69" s="830"/>
      <c r="AE69" s="830"/>
      <c r="AF69" s="830">
        <v>0</v>
      </c>
      <c r="AG69" s="830"/>
      <c r="AH69" s="830"/>
      <c r="AI69" s="830"/>
      <c r="AJ69" s="830"/>
      <c r="AK69" s="830">
        <v>484</v>
      </c>
      <c r="AL69" s="830"/>
      <c r="AM69" s="830"/>
      <c r="AN69" s="830"/>
      <c r="AO69" s="830"/>
      <c r="AP69" s="830">
        <v>19319</v>
      </c>
      <c r="AQ69" s="830"/>
      <c r="AR69" s="830"/>
      <c r="AS69" s="830"/>
      <c r="AT69" s="830"/>
      <c r="AU69" s="830">
        <v>2164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5"/>
      <c r="C70" s="876"/>
      <c r="D70" s="876"/>
      <c r="E70" s="876"/>
      <c r="F70" s="876"/>
      <c r="G70" s="876"/>
      <c r="H70" s="876"/>
      <c r="I70" s="876"/>
      <c r="J70" s="876"/>
      <c r="K70" s="876"/>
      <c r="L70" s="876"/>
      <c r="M70" s="876"/>
      <c r="N70" s="876"/>
      <c r="O70" s="876"/>
      <c r="P70" s="877"/>
      <c r="Q70" s="878"/>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5"/>
      <c r="C71" s="876"/>
      <c r="D71" s="876"/>
      <c r="E71" s="876"/>
      <c r="F71" s="876"/>
      <c r="G71" s="876"/>
      <c r="H71" s="876"/>
      <c r="I71" s="876"/>
      <c r="J71" s="876"/>
      <c r="K71" s="876"/>
      <c r="L71" s="876"/>
      <c r="M71" s="876"/>
      <c r="N71" s="876"/>
      <c r="O71" s="876"/>
      <c r="P71" s="877"/>
      <c r="Q71" s="878"/>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5"/>
      <c r="C72" s="876"/>
      <c r="D72" s="876"/>
      <c r="E72" s="876"/>
      <c r="F72" s="876"/>
      <c r="G72" s="876"/>
      <c r="H72" s="876"/>
      <c r="I72" s="876"/>
      <c r="J72" s="876"/>
      <c r="K72" s="876"/>
      <c r="L72" s="876"/>
      <c r="M72" s="876"/>
      <c r="N72" s="876"/>
      <c r="O72" s="876"/>
      <c r="P72" s="877"/>
      <c r="Q72" s="878"/>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5"/>
      <c r="C73" s="876"/>
      <c r="D73" s="876"/>
      <c r="E73" s="876"/>
      <c r="F73" s="876"/>
      <c r="G73" s="876"/>
      <c r="H73" s="876"/>
      <c r="I73" s="876"/>
      <c r="J73" s="876"/>
      <c r="K73" s="876"/>
      <c r="L73" s="876"/>
      <c r="M73" s="876"/>
      <c r="N73" s="876"/>
      <c r="O73" s="876"/>
      <c r="P73" s="877"/>
      <c r="Q73" s="878"/>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5"/>
      <c r="C74" s="876"/>
      <c r="D74" s="876"/>
      <c r="E74" s="876"/>
      <c r="F74" s="876"/>
      <c r="G74" s="876"/>
      <c r="H74" s="876"/>
      <c r="I74" s="876"/>
      <c r="J74" s="876"/>
      <c r="K74" s="876"/>
      <c r="L74" s="876"/>
      <c r="M74" s="876"/>
      <c r="N74" s="876"/>
      <c r="O74" s="876"/>
      <c r="P74" s="877"/>
      <c r="Q74" s="878"/>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5"/>
      <c r="C75" s="876"/>
      <c r="D75" s="876"/>
      <c r="E75" s="876"/>
      <c r="F75" s="876"/>
      <c r="G75" s="876"/>
      <c r="H75" s="876"/>
      <c r="I75" s="876"/>
      <c r="J75" s="876"/>
      <c r="K75" s="876"/>
      <c r="L75" s="876"/>
      <c r="M75" s="876"/>
      <c r="N75" s="876"/>
      <c r="O75" s="876"/>
      <c r="P75" s="877"/>
      <c r="Q75" s="879"/>
      <c r="R75" s="880"/>
      <c r="S75" s="880"/>
      <c r="T75" s="880"/>
      <c r="U75" s="834"/>
      <c r="V75" s="881"/>
      <c r="W75" s="880"/>
      <c r="X75" s="880"/>
      <c r="Y75" s="880"/>
      <c r="Z75" s="834"/>
      <c r="AA75" s="881"/>
      <c r="AB75" s="880"/>
      <c r="AC75" s="880"/>
      <c r="AD75" s="880"/>
      <c r="AE75" s="834"/>
      <c r="AF75" s="881"/>
      <c r="AG75" s="880"/>
      <c r="AH75" s="880"/>
      <c r="AI75" s="880"/>
      <c r="AJ75" s="834"/>
      <c r="AK75" s="881"/>
      <c r="AL75" s="880"/>
      <c r="AM75" s="880"/>
      <c r="AN75" s="880"/>
      <c r="AO75" s="834"/>
      <c r="AP75" s="881"/>
      <c r="AQ75" s="880"/>
      <c r="AR75" s="880"/>
      <c r="AS75" s="880"/>
      <c r="AT75" s="834"/>
      <c r="AU75" s="881"/>
      <c r="AV75" s="880"/>
      <c r="AW75" s="880"/>
      <c r="AX75" s="880"/>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5"/>
      <c r="C76" s="876"/>
      <c r="D76" s="876"/>
      <c r="E76" s="876"/>
      <c r="F76" s="876"/>
      <c r="G76" s="876"/>
      <c r="H76" s="876"/>
      <c r="I76" s="876"/>
      <c r="J76" s="876"/>
      <c r="K76" s="876"/>
      <c r="L76" s="876"/>
      <c r="M76" s="876"/>
      <c r="N76" s="876"/>
      <c r="O76" s="876"/>
      <c r="P76" s="877"/>
      <c r="Q76" s="879"/>
      <c r="R76" s="880"/>
      <c r="S76" s="880"/>
      <c r="T76" s="880"/>
      <c r="U76" s="834"/>
      <c r="V76" s="881"/>
      <c r="W76" s="880"/>
      <c r="X76" s="880"/>
      <c r="Y76" s="880"/>
      <c r="Z76" s="834"/>
      <c r="AA76" s="881"/>
      <c r="AB76" s="880"/>
      <c r="AC76" s="880"/>
      <c r="AD76" s="880"/>
      <c r="AE76" s="834"/>
      <c r="AF76" s="881"/>
      <c r="AG76" s="880"/>
      <c r="AH76" s="880"/>
      <c r="AI76" s="880"/>
      <c r="AJ76" s="834"/>
      <c r="AK76" s="881"/>
      <c r="AL76" s="880"/>
      <c r="AM76" s="880"/>
      <c r="AN76" s="880"/>
      <c r="AO76" s="834"/>
      <c r="AP76" s="881"/>
      <c r="AQ76" s="880"/>
      <c r="AR76" s="880"/>
      <c r="AS76" s="880"/>
      <c r="AT76" s="834"/>
      <c r="AU76" s="881"/>
      <c r="AV76" s="880"/>
      <c r="AW76" s="880"/>
      <c r="AX76" s="880"/>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5"/>
      <c r="C77" s="876"/>
      <c r="D77" s="876"/>
      <c r="E77" s="876"/>
      <c r="F77" s="876"/>
      <c r="G77" s="876"/>
      <c r="H77" s="876"/>
      <c r="I77" s="876"/>
      <c r="J77" s="876"/>
      <c r="K77" s="876"/>
      <c r="L77" s="876"/>
      <c r="M77" s="876"/>
      <c r="N77" s="876"/>
      <c r="O77" s="876"/>
      <c r="P77" s="877"/>
      <c r="Q77" s="879"/>
      <c r="R77" s="880"/>
      <c r="S77" s="880"/>
      <c r="T77" s="880"/>
      <c r="U77" s="834"/>
      <c r="V77" s="881"/>
      <c r="W77" s="880"/>
      <c r="X77" s="880"/>
      <c r="Y77" s="880"/>
      <c r="Z77" s="834"/>
      <c r="AA77" s="881"/>
      <c r="AB77" s="880"/>
      <c r="AC77" s="880"/>
      <c r="AD77" s="880"/>
      <c r="AE77" s="834"/>
      <c r="AF77" s="881"/>
      <c r="AG77" s="880"/>
      <c r="AH77" s="880"/>
      <c r="AI77" s="880"/>
      <c r="AJ77" s="834"/>
      <c r="AK77" s="881"/>
      <c r="AL77" s="880"/>
      <c r="AM77" s="880"/>
      <c r="AN77" s="880"/>
      <c r="AO77" s="834"/>
      <c r="AP77" s="881"/>
      <c r="AQ77" s="880"/>
      <c r="AR77" s="880"/>
      <c r="AS77" s="880"/>
      <c r="AT77" s="834"/>
      <c r="AU77" s="881"/>
      <c r="AV77" s="880"/>
      <c r="AW77" s="880"/>
      <c r="AX77" s="880"/>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5"/>
      <c r="C78" s="876"/>
      <c r="D78" s="876"/>
      <c r="E78" s="876"/>
      <c r="F78" s="876"/>
      <c r="G78" s="876"/>
      <c r="H78" s="876"/>
      <c r="I78" s="876"/>
      <c r="J78" s="876"/>
      <c r="K78" s="876"/>
      <c r="L78" s="876"/>
      <c r="M78" s="876"/>
      <c r="N78" s="876"/>
      <c r="O78" s="876"/>
      <c r="P78" s="877"/>
      <c r="Q78" s="878"/>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5"/>
      <c r="C79" s="876"/>
      <c r="D79" s="876"/>
      <c r="E79" s="876"/>
      <c r="F79" s="876"/>
      <c r="G79" s="876"/>
      <c r="H79" s="876"/>
      <c r="I79" s="876"/>
      <c r="J79" s="876"/>
      <c r="K79" s="876"/>
      <c r="L79" s="876"/>
      <c r="M79" s="876"/>
      <c r="N79" s="876"/>
      <c r="O79" s="876"/>
      <c r="P79" s="877"/>
      <c r="Q79" s="878"/>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5"/>
      <c r="C80" s="876"/>
      <c r="D80" s="876"/>
      <c r="E80" s="876"/>
      <c r="F80" s="876"/>
      <c r="G80" s="876"/>
      <c r="H80" s="876"/>
      <c r="I80" s="876"/>
      <c r="J80" s="876"/>
      <c r="K80" s="876"/>
      <c r="L80" s="876"/>
      <c r="M80" s="876"/>
      <c r="N80" s="876"/>
      <c r="O80" s="876"/>
      <c r="P80" s="877"/>
      <c r="Q80" s="878"/>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5"/>
      <c r="C81" s="876"/>
      <c r="D81" s="876"/>
      <c r="E81" s="876"/>
      <c r="F81" s="876"/>
      <c r="G81" s="876"/>
      <c r="H81" s="876"/>
      <c r="I81" s="876"/>
      <c r="J81" s="876"/>
      <c r="K81" s="876"/>
      <c r="L81" s="876"/>
      <c r="M81" s="876"/>
      <c r="N81" s="876"/>
      <c r="O81" s="876"/>
      <c r="P81" s="877"/>
      <c r="Q81" s="878"/>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5"/>
      <c r="C82" s="876"/>
      <c r="D82" s="876"/>
      <c r="E82" s="876"/>
      <c r="F82" s="876"/>
      <c r="G82" s="876"/>
      <c r="H82" s="876"/>
      <c r="I82" s="876"/>
      <c r="J82" s="876"/>
      <c r="K82" s="876"/>
      <c r="L82" s="876"/>
      <c r="M82" s="876"/>
      <c r="N82" s="876"/>
      <c r="O82" s="876"/>
      <c r="P82" s="877"/>
      <c r="Q82" s="878"/>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5"/>
      <c r="C83" s="876"/>
      <c r="D83" s="876"/>
      <c r="E83" s="876"/>
      <c r="F83" s="876"/>
      <c r="G83" s="876"/>
      <c r="H83" s="876"/>
      <c r="I83" s="876"/>
      <c r="J83" s="876"/>
      <c r="K83" s="876"/>
      <c r="L83" s="876"/>
      <c r="M83" s="876"/>
      <c r="N83" s="876"/>
      <c r="O83" s="876"/>
      <c r="P83" s="877"/>
      <c r="Q83" s="878"/>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5"/>
      <c r="C84" s="876"/>
      <c r="D84" s="876"/>
      <c r="E84" s="876"/>
      <c r="F84" s="876"/>
      <c r="G84" s="876"/>
      <c r="H84" s="876"/>
      <c r="I84" s="876"/>
      <c r="J84" s="876"/>
      <c r="K84" s="876"/>
      <c r="L84" s="876"/>
      <c r="M84" s="876"/>
      <c r="N84" s="876"/>
      <c r="O84" s="876"/>
      <c r="P84" s="877"/>
      <c r="Q84" s="878"/>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5"/>
      <c r="C85" s="876"/>
      <c r="D85" s="876"/>
      <c r="E85" s="876"/>
      <c r="F85" s="876"/>
      <c r="G85" s="876"/>
      <c r="H85" s="876"/>
      <c r="I85" s="876"/>
      <c r="J85" s="876"/>
      <c r="K85" s="876"/>
      <c r="L85" s="876"/>
      <c r="M85" s="876"/>
      <c r="N85" s="876"/>
      <c r="O85" s="876"/>
      <c r="P85" s="877"/>
      <c r="Q85" s="878"/>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5"/>
      <c r="C86" s="876"/>
      <c r="D86" s="876"/>
      <c r="E86" s="876"/>
      <c r="F86" s="876"/>
      <c r="G86" s="876"/>
      <c r="H86" s="876"/>
      <c r="I86" s="876"/>
      <c r="J86" s="876"/>
      <c r="K86" s="876"/>
      <c r="L86" s="876"/>
      <c r="M86" s="876"/>
      <c r="N86" s="876"/>
      <c r="O86" s="876"/>
      <c r="P86" s="877"/>
      <c r="Q86" s="878"/>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402</v>
      </c>
      <c r="BS102" s="790"/>
      <c r="BT102" s="790"/>
      <c r="BU102" s="790"/>
      <c r="BV102" s="790"/>
      <c r="BW102" s="790"/>
      <c r="BX102" s="790"/>
      <c r="BY102" s="790"/>
      <c r="BZ102" s="790"/>
      <c r="CA102" s="790"/>
      <c r="CB102" s="790"/>
      <c r="CC102" s="790"/>
      <c r="CD102" s="790"/>
      <c r="CE102" s="790"/>
      <c r="CF102" s="790"/>
      <c r="CG102" s="791"/>
      <c r="CH102" s="889"/>
      <c r="CI102" s="890"/>
      <c r="CJ102" s="890"/>
      <c r="CK102" s="890"/>
      <c r="CL102" s="891"/>
      <c r="CM102" s="889"/>
      <c r="CN102" s="890"/>
      <c r="CO102" s="890"/>
      <c r="CP102" s="890"/>
      <c r="CQ102" s="891"/>
      <c r="CR102" s="892"/>
      <c r="CS102" s="852"/>
      <c r="CT102" s="852"/>
      <c r="CU102" s="852"/>
      <c r="CV102" s="893"/>
      <c r="CW102" s="892"/>
      <c r="CX102" s="852"/>
      <c r="CY102" s="852"/>
      <c r="CZ102" s="852"/>
      <c r="DA102" s="893"/>
      <c r="DB102" s="892"/>
      <c r="DC102" s="852"/>
      <c r="DD102" s="852"/>
      <c r="DE102" s="852"/>
      <c r="DF102" s="893"/>
      <c r="DG102" s="892"/>
      <c r="DH102" s="852"/>
      <c r="DI102" s="852"/>
      <c r="DJ102" s="852"/>
      <c r="DK102" s="893"/>
      <c r="DL102" s="892"/>
      <c r="DM102" s="852"/>
      <c r="DN102" s="852"/>
      <c r="DO102" s="852"/>
      <c r="DP102" s="893"/>
      <c r="DQ102" s="892"/>
      <c r="DR102" s="852"/>
      <c r="DS102" s="852"/>
      <c r="DT102" s="852"/>
      <c r="DU102" s="893"/>
      <c r="DV102" s="789"/>
      <c r="DW102" s="790"/>
      <c r="DX102" s="790"/>
      <c r="DY102" s="790"/>
      <c r="DZ102" s="91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403</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404</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9" t="s">
        <v>407</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408</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15">
      <c r="A109" s="914" t="s">
        <v>409</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410</v>
      </c>
      <c r="AB109" s="895"/>
      <c r="AC109" s="895"/>
      <c r="AD109" s="895"/>
      <c r="AE109" s="896"/>
      <c r="AF109" s="894" t="s">
        <v>411</v>
      </c>
      <c r="AG109" s="895"/>
      <c r="AH109" s="895"/>
      <c r="AI109" s="895"/>
      <c r="AJ109" s="896"/>
      <c r="AK109" s="894" t="s">
        <v>294</v>
      </c>
      <c r="AL109" s="895"/>
      <c r="AM109" s="895"/>
      <c r="AN109" s="895"/>
      <c r="AO109" s="896"/>
      <c r="AP109" s="894" t="s">
        <v>412</v>
      </c>
      <c r="AQ109" s="895"/>
      <c r="AR109" s="895"/>
      <c r="AS109" s="895"/>
      <c r="AT109" s="897"/>
      <c r="AU109" s="914" t="s">
        <v>409</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410</v>
      </c>
      <c r="BR109" s="895"/>
      <c r="BS109" s="895"/>
      <c r="BT109" s="895"/>
      <c r="BU109" s="896"/>
      <c r="BV109" s="894" t="s">
        <v>411</v>
      </c>
      <c r="BW109" s="895"/>
      <c r="BX109" s="895"/>
      <c r="BY109" s="895"/>
      <c r="BZ109" s="896"/>
      <c r="CA109" s="894" t="s">
        <v>294</v>
      </c>
      <c r="CB109" s="895"/>
      <c r="CC109" s="895"/>
      <c r="CD109" s="895"/>
      <c r="CE109" s="896"/>
      <c r="CF109" s="915" t="s">
        <v>412</v>
      </c>
      <c r="CG109" s="915"/>
      <c r="CH109" s="915"/>
      <c r="CI109" s="915"/>
      <c r="CJ109" s="915"/>
      <c r="CK109" s="894" t="s">
        <v>413</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410</v>
      </c>
      <c r="DH109" s="895"/>
      <c r="DI109" s="895"/>
      <c r="DJ109" s="895"/>
      <c r="DK109" s="896"/>
      <c r="DL109" s="894" t="s">
        <v>411</v>
      </c>
      <c r="DM109" s="895"/>
      <c r="DN109" s="895"/>
      <c r="DO109" s="895"/>
      <c r="DP109" s="896"/>
      <c r="DQ109" s="894" t="s">
        <v>294</v>
      </c>
      <c r="DR109" s="895"/>
      <c r="DS109" s="895"/>
      <c r="DT109" s="895"/>
      <c r="DU109" s="896"/>
      <c r="DV109" s="894" t="s">
        <v>412</v>
      </c>
      <c r="DW109" s="895"/>
      <c r="DX109" s="895"/>
      <c r="DY109" s="895"/>
      <c r="DZ109" s="897"/>
    </row>
    <row r="110" spans="1:131" s="230" customFormat="1" ht="26.25" customHeight="1" x14ac:dyDescent="0.15">
      <c r="A110" s="898" t="s">
        <v>414</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7445864</v>
      </c>
      <c r="AB110" s="902"/>
      <c r="AC110" s="902"/>
      <c r="AD110" s="902"/>
      <c r="AE110" s="903"/>
      <c r="AF110" s="904">
        <v>7703260</v>
      </c>
      <c r="AG110" s="902"/>
      <c r="AH110" s="902"/>
      <c r="AI110" s="902"/>
      <c r="AJ110" s="903"/>
      <c r="AK110" s="904">
        <v>7695543</v>
      </c>
      <c r="AL110" s="902"/>
      <c r="AM110" s="902"/>
      <c r="AN110" s="902"/>
      <c r="AO110" s="903"/>
      <c r="AP110" s="905">
        <v>20.9</v>
      </c>
      <c r="AQ110" s="906"/>
      <c r="AR110" s="906"/>
      <c r="AS110" s="906"/>
      <c r="AT110" s="907"/>
      <c r="AU110" s="908" t="s">
        <v>69</v>
      </c>
      <c r="AV110" s="909"/>
      <c r="AW110" s="909"/>
      <c r="AX110" s="909"/>
      <c r="AY110" s="909"/>
      <c r="AZ110" s="931" t="s">
        <v>415</v>
      </c>
      <c r="BA110" s="899"/>
      <c r="BB110" s="899"/>
      <c r="BC110" s="899"/>
      <c r="BD110" s="899"/>
      <c r="BE110" s="899"/>
      <c r="BF110" s="899"/>
      <c r="BG110" s="899"/>
      <c r="BH110" s="899"/>
      <c r="BI110" s="899"/>
      <c r="BJ110" s="899"/>
      <c r="BK110" s="899"/>
      <c r="BL110" s="899"/>
      <c r="BM110" s="899"/>
      <c r="BN110" s="899"/>
      <c r="BO110" s="899"/>
      <c r="BP110" s="900"/>
      <c r="BQ110" s="932">
        <v>90917836</v>
      </c>
      <c r="BR110" s="933"/>
      <c r="BS110" s="933"/>
      <c r="BT110" s="933"/>
      <c r="BU110" s="933"/>
      <c r="BV110" s="933">
        <v>88143736</v>
      </c>
      <c r="BW110" s="933"/>
      <c r="BX110" s="933"/>
      <c r="BY110" s="933"/>
      <c r="BZ110" s="933"/>
      <c r="CA110" s="933">
        <v>86819753</v>
      </c>
      <c r="CB110" s="933"/>
      <c r="CC110" s="933"/>
      <c r="CD110" s="933"/>
      <c r="CE110" s="933"/>
      <c r="CF110" s="946">
        <v>236.3</v>
      </c>
      <c r="CG110" s="947"/>
      <c r="CH110" s="947"/>
      <c r="CI110" s="947"/>
      <c r="CJ110" s="947"/>
      <c r="CK110" s="948" t="s">
        <v>416</v>
      </c>
      <c r="CL110" s="949"/>
      <c r="CM110" s="931" t="s">
        <v>417</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121</v>
      </c>
      <c r="DH110" s="933"/>
      <c r="DI110" s="933"/>
      <c r="DJ110" s="933"/>
      <c r="DK110" s="933"/>
      <c r="DL110" s="933">
        <v>2217338</v>
      </c>
      <c r="DM110" s="933"/>
      <c r="DN110" s="933"/>
      <c r="DO110" s="933"/>
      <c r="DP110" s="933"/>
      <c r="DQ110" s="933">
        <v>3337030</v>
      </c>
      <c r="DR110" s="933"/>
      <c r="DS110" s="933"/>
      <c r="DT110" s="933"/>
      <c r="DU110" s="933"/>
      <c r="DV110" s="934">
        <v>9.1</v>
      </c>
      <c r="DW110" s="934"/>
      <c r="DX110" s="934"/>
      <c r="DY110" s="934"/>
      <c r="DZ110" s="935"/>
    </row>
    <row r="111" spans="1:131" s="230" customFormat="1" ht="26.25" customHeight="1" x14ac:dyDescent="0.15">
      <c r="A111" s="936" t="s">
        <v>418</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121</v>
      </c>
      <c r="AB111" s="940"/>
      <c r="AC111" s="940"/>
      <c r="AD111" s="940"/>
      <c r="AE111" s="941"/>
      <c r="AF111" s="942" t="s">
        <v>121</v>
      </c>
      <c r="AG111" s="940"/>
      <c r="AH111" s="940"/>
      <c r="AI111" s="940"/>
      <c r="AJ111" s="941"/>
      <c r="AK111" s="942" t="s">
        <v>121</v>
      </c>
      <c r="AL111" s="940"/>
      <c r="AM111" s="940"/>
      <c r="AN111" s="940"/>
      <c r="AO111" s="941"/>
      <c r="AP111" s="943" t="s">
        <v>121</v>
      </c>
      <c r="AQ111" s="944"/>
      <c r="AR111" s="944"/>
      <c r="AS111" s="944"/>
      <c r="AT111" s="945"/>
      <c r="AU111" s="910"/>
      <c r="AV111" s="911"/>
      <c r="AW111" s="911"/>
      <c r="AX111" s="911"/>
      <c r="AY111" s="911"/>
      <c r="AZ111" s="924" t="s">
        <v>419</v>
      </c>
      <c r="BA111" s="925"/>
      <c r="BB111" s="925"/>
      <c r="BC111" s="925"/>
      <c r="BD111" s="925"/>
      <c r="BE111" s="925"/>
      <c r="BF111" s="925"/>
      <c r="BG111" s="925"/>
      <c r="BH111" s="925"/>
      <c r="BI111" s="925"/>
      <c r="BJ111" s="925"/>
      <c r="BK111" s="925"/>
      <c r="BL111" s="925"/>
      <c r="BM111" s="925"/>
      <c r="BN111" s="925"/>
      <c r="BO111" s="925"/>
      <c r="BP111" s="926"/>
      <c r="BQ111" s="927">
        <v>1656216</v>
      </c>
      <c r="BR111" s="928"/>
      <c r="BS111" s="928"/>
      <c r="BT111" s="928"/>
      <c r="BU111" s="928"/>
      <c r="BV111" s="928">
        <v>3712809</v>
      </c>
      <c r="BW111" s="928"/>
      <c r="BX111" s="928"/>
      <c r="BY111" s="928"/>
      <c r="BZ111" s="928"/>
      <c r="CA111" s="928">
        <v>4667513</v>
      </c>
      <c r="CB111" s="928"/>
      <c r="CC111" s="928"/>
      <c r="CD111" s="928"/>
      <c r="CE111" s="928"/>
      <c r="CF111" s="922">
        <v>12.7</v>
      </c>
      <c r="CG111" s="923"/>
      <c r="CH111" s="923"/>
      <c r="CI111" s="923"/>
      <c r="CJ111" s="923"/>
      <c r="CK111" s="950"/>
      <c r="CL111" s="951"/>
      <c r="CM111" s="924" t="s">
        <v>420</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121</v>
      </c>
      <c r="DH111" s="928"/>
      <c r="DI111" s="928"/>
      <c r="DJ111" s="928"/>
      <c r="DK111" s="928"/>
      <c r="DL111" s="928" t="s">
        <v>121</v>
      </c>
      <c r="DM111" s="928"/>
      <c r="DN111" s="928"/>
      <c r="DO111" s="928"/>
      <c r="DP111" s="928"/>
      <c r="DQ111" s="928" t="s">
        <v>121</v>
      </c>
      <c r="DR111" s="928"/>
      <c r="DS111" s="928"/>
      <c r="DT111" s="928"/>
      <c r="DU111" s="928"/>
      <c r="DV111" s="929" t="s">
        <v>121</v>
      </c>
      <c r="DW111" s="929"/>
      <c r="DX111" s="929"/>
      <c r="DY111" s="929"/>
      <c r="DZ111" s="930"/>
    </row>
    <row r="112" spans="1:131" s="230" customFormat="1" ht="26.25" customHeight="1" x14ac:dyDescent="0.15">
      <c r="A112" s="954" t="s">
        <v>421</v>
      </c>
      <c r="B112" s="955"/>
      <c r="C112" s="925" t="s">
        <v>422</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121</v>
      </c>
      <c r="AB112" s="961"/>
      <c r="AC112" s="961"/>
      <c r="AD112" s="961"/>
      <c r="AE112" s="962"/>
      <c r="AF112" s="963" t="s">
        <v>121</v>
      </c>
      <c r="AG112" s="961"/>
      <c r="AH112" s="961"/>
      <c r="AI112" s="961"/>
      <c r="AJ112" s="962"/>
      <c r="AK112" s="963" t="s">
        <v>121</v>
      </c>
      <c r="AL112" s="961"/>
      <c r="AM112" s="961"/>
      <c r="AN112" s="961"/>
      <c r="AO112" s="962"/>
      <c r="AP112" s="964" t="s">
        <v>121</v>
      </c>
      <c r="AQ112" s="965"/>
      <c r="AR112" s="965"/>
      <c r="AS112" s="965"/>
      <c r="AT112" s="966"/>
      <c r="AU112" s="910"/>
      <c r="AV112" s="911"/>
      <c r="AW112" s="911"/>
      <c r="AX112" s="911"/>
      <c r="AY112" s="911"/>
      <c r="AZ112" s="924" t="s">
        <v>423</v>
      </c>
      <c r="BA112" s="925"/>
      <c r="BB112" s="925"/>
      <c r="BC112" s="925"/>
      <c r="BD112" s="925"/>
      <c r="BE112" s="925"/>
      <c r="BF112" s="925"/>
      <c r="BG112" s="925"/>
      <c r="BH112" s="925"/>
      <c r="BI112" s="925"/>
      <c r="BJ112" s="925"/>
      <c r="BK112" s="925"/>
      <c r="BL112" s="925"/>
      <c r="BM112" s="925"/>
      <c r="BN112" s="925"/>
      <c r="BO112" s="925"/>
      <c r="BP112" s="926"/>
      <c r="BQ112" s="927">
        <v>18166149</v>
      </c>
      <c r="BR112" s="928"/>
      <c r="BS112" s="928"/>
      <c r="BT112" s="928"/>
      <c r="BU112" s="928"/>
      <c r="BV112" s="928">
        <v>17493578</v>
      </c>
      <c r="BW112" s="928"/>
      <c r="BX112" s="928"/>
      <c r="BY112" s="928"/>
      <c r="BZ112" s="928"/>
      <c r="CA112" s="928">
        <v>16507270</v>
      </c>
      <c r="CB112" s="928"/>
      <c r="CC112" s="928"/>
      <c r="CD112" s="928"/>
      <c r="CE112" s="928"/>
      <c r="CF112" s="922">
        <v>44.9</v>
      </c>
      <c r="CG112" s="923"/>
      <c r="CH112" s="923"/>
      <c r="CI112" s="923"/>
      <c r="CJ112" s="923"/>
      <c r="CK112" s="950"/>
      <c r="CL112" s="951"/>
      <c r="CM112" s="924" t="s">
        <v>424</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121</v>
      </c>
      <c r="DH112" s="928"/>
      <c r="DI112" s="928"/>
      <c r="DJ112" s="928"/>
      <c r="DK112" s="928"/>
      <c r="DL112" s="928" t="s">
        <v>121</v>
      </c>
      <c r="DM112" s="928"/>
      <c r="DN112" s="928"/>
      <c r="DO112" s="928"/>
      <c r="DP112" s="928"/>
      <c r="DQ112" s="928" t="s">
        <v>121</v>
      </c>
      <c r="DR112" s="928"/>
      <c r="DS112" s="928"/>
      <c r="DT112" s="928"/>
      <c r="DU112" s="928"/>
      <c r="DV112" s="929" t="s">
        <v>121</v>
      </c>
      <c r="DW112" s="929"/>
      <c r="DX112" s="929"/>
      <c r="DY112" s="929"/>
      <c r="DZ112" s="930"/>
    </row>
    <row r="113" spans="1:130" s="230" customFormat="1" ht="26.25" customHeight="1" x14ac:dyDescent="0.15">
      <c r="A113" s="956"/>
      <c r="B113" s="957"/>
      <c r="C113" s="925" t="s">
        <v>425</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1694177</v>
      </c>
      <c r="AB113" s="940"/>
      <c r="AC113" s="940"/>
      <c r="AD113" s="940"/>
      <c r="AE113" s="941"/>
      <c r="AF113" s="942">
        <v>1650804</v>
      </c>
      <c r="AG113" s="940"/>
      <c r="AH113" s="940"/>
      <c r="AI113" s="940"/>
      <c r="AJ113" s="941"/>
      <c r="AK113" s="942">
        <v>1649419</v>
      </c>
      <c r="AL113" s="940"/>
      <c r="AM113" s="940"/>
      <c r="AN113" s="940"/>
      <c r="AO113" s="941"/>
      <c r="AP113" s="943">
        <v>4.5</v>
      </c>
      <c r="AQ113" s="944"/>
      <c r="AR113" s="944"/>
      <c r="AS113" s="944"/>
      <c r="AT113" s="945"/>
      <c r="AU113" s="910"/>
      <c r="AV113" s="911"/>
      <c r="AW113" s="911"/>
      <c r="AX113" s="911"/>
      <c r="AY113" s="911"/>
      <c r="AZ113" s="924" t="s">
        <v>426</v>
      </c>
      <c r="BA113" s="925"/>
      <c r="BB113" s="925"/>
      <c r="BC113" s="925"/>
      <c r="BD113" s="925"/>
      <c r="BE113" s="925"/>
      <c r="BF113" s="925"/>
      <c r="BG113" s="925"/>
      <c r="BH113" s="925"/>
      <c r="BI113" s="925"/>
      <c r="BJ113" s="925"/>
      <c r="BK113" s="925"/>
      <c r="BL113" s="925"/>
      <c r="BM113" s="925"/>
      <c r="BN113" s="925"/>
      <c r="BO113" s="925"/>
      <c r="BP113" s="926"/>
      <c r="BQ113" s="927">
        <v>4231843</v>
      </c>
      <c r="BR113" s="928"/>
      <c r="BS113" s="928"/>
      <c r="BT113" s="928"/>
      <c r="BU113" s="928"/>
      <c r="BV113" s="928">
        <v>4412324</v>
      </c>
      <c r="BW113" s="928"/>
      <c r="BX113" s="928"/>
      <c r="BY113" s="928"/>
      <c r="BZ113" s="928"/>
      <c r="CA113" s="928">
        <v>4786736</v>
      </c>
      <c r="CB113" s="928"/>
      <c r="CC113" s="928"/>
      <c r="CD113" s="928"/>
      <c r="CE113" s="928"/>
      <c r="CF113" s="922">
        <v>13</v>
      </c>
      <c r="CG113" s="923"/>
      <c r="CH113" s="923"/>
      <c r="CI113" s="923"/>
      <c r="CJ113" s="923"/>
      <c r="CK113" s="950"/>
      <c r="CL113" s="951"/>
      <c r="CM113" s="924" t="s">
        <v>427</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121</v>
      </c>
      <c r="DH113" s="961"/>
      <c r="DI113" s="961"/>
      <c r="DJ113" s="961"/>
      <c r="DK113" s="962"/>
      <c r="DL113" s="963" t="s">
        <v>121</v>
      </c>
      <c r="DM113" s="961"/>
      <c r="DN113" s="961"/>
      <c r="DO113" s="961"/>
      <c r="DP113" s="962"/>
      <c r="DQ113" s="963" t="s">
        <v>121</v>
      </c>
      <c r="DR113" s="961"/>
      <c r="DS113" s="961"/>
      <c r="DT113" s="961"/>
      <c r="DU113" s="962"/>
      <c r="DV113" s="964" t="s">
        <v>121</v>
      </c>
      <c r="DW113" s="965"/>
      <c r="DX113" s="965"/>
      <c r="DY113" s="965"/>
      <c r="DZ113" s="966"/>
    </row>
    <row r="114" spans="1:130" s="230" customFormat="1" ht="26.25" customHeight="1" x14ac:dyDescent="0.15">
      <c r="A114" s="956"/>
      <c r="B114" s="957"/>
      <c r="C114" s="925" t="s">
        <v>428</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358562</v>
      </c>
      <c r="AB114" s="961"/>
      <c r="AC114" s="961"/>
      <c r="AD114" s="961"/>
      <c r="AE114" s="962"/>
      <c r="AF114" s="963">
        <v>361985</v>
      </c>
      <c r="AG114" s="961"/>
      <c r="AH114" s="961"/>
      <c r="AI114" s="961"/>
      <c r="AJ114" s="962"/>
      <c r="AK114" s="963">
        <v>399795</v>
      </c>
      <c r="AL114" s="961"/>
      <c r="AM114" s="961"/>
      <c r="AN114" s="961"/>
      <c r="AO114" s="962"/>
      <c r="AP114" s="964">
        <v>1.1000000000000001</v>
      </c>
      <c r="AQ114" s="965"/>
      <c r="AR114" s="965"/>
      <c r="AS114" s="965"/>
      <c r="AT114" s="966"/>
      <c r="AU114" s="910"/>
      <c r="AV114" s="911"/>
      <c r="AW114" s="911"/>
      <c r="AX114" s="911"/>
      <c r="AY114" s="911"/>
      <c r="AZ114" s="924" t="s">
        <v>429</v>
      </c>
      <c r="BA114" s="925"/>
      <c r="BB114" s="925"/>
      <c r="BC114" s="925"/>
      <c r="BD114" s="925"/>
      <c r="BE114" s="925"/>
      <c r="BF114" s="925"/>
      <c r="BG114" s="925"/>
      <c r="BH114" s="925"/>
      <c r="BI114" s="925"/>
      <c r="BJ114" s="925"/>
      <c r="BK114" s="925"/>
      <c r="BL114" s="925"/>
      <c r="BM114" s="925"/>
      <c r="BN114" s="925"/>
      <c r="BO114" s="925"/>
      <c r="BP114" s="926"/>
      <c r="BQ114" s="927">
        <v>6552929</v>
      </c>
      <c r="BR114" s="928"/>
      <c r="BS114" s="928"/>
      <c r="BT114" s="928"/>
      <c r="BU114" s="928"/>
      <c r="BV114" s="928">
        <v>6670418</v>
      </c>
      <c r="BW114" s="928"/>
      <c r="BX114" s="928"/>
      <c r="BY114" s="928"/>
      <c r="BZ114" s="928"/>
      <c r="CA114" s="928">
        <v>7083295</v>
      </c>
      <c r="CB114" s="928"/>
      <c r="CC114" s="928"/>
      <c r="CD114" s="928"/>
      <c r="CE114" s="928"/>
      <c r="CF114" s="922">
        <v>19.3</v>
      </c>
      <c r="CG114" s="923"/>
      <c r="CH114" s="923"/>
      <c r="CI114" s="923"/>
      <c r="CJ114" s="923"/>
      <c r="CK114" s="950"/>
      <c r="CL114" s="951"/>
      <c r="CM114" s="924" t="s">
        <v>430</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121</v>
      </c>
      <c r="DH114" s="961"/>
      <c r="DI114" s="961"/>
      <c r="DJ114" s="961"/>
      <c r="DK114" s="962"/>
      <c r="DL114" s="963" t="s">
        <v>121</v>
      </c>
      <c r="DM114" s="961"/>
      <c r="DN114" s="961"/>
      <c r="DO114" s="961"/>
      <c r="DP114" s="962"/>
      <c r="DQ114" s="963" t="s">
        <v>121</v>
      </c>
      <c r="DR114" s="961"/>
      <c r="DS114" s="961"/>
      <c r="DT114" s="961"/>
      <c r="DU114" s="962"/>
      <c r="DV114" s="964" t="s">
        <v>121</v>
      </c>
      <c r="DW114" s="965"/>
      <c r="DX114" s="965"/>
      <c r="DY114" s="965"/>
      <c r="DZ114" s="966"/>
    </row>
    <row r="115" spans="1:130" s="230" customFormat="1" ht="26.25" customHeight="1" x14ac:dyDescent="0.15">
      <c r="A115" s="956"/>
      <c r="B115" s="957"/>
      <c r="C115" s="925" t="s">
        <v>431</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v>261748</v>
      </c>
      <c r="AB115" s="940"/>
      <c r="AC115" s="940"/>
      <c r="AD115" s="940"/>
      <c r="AE115" s="941"/>
      <c r="AF115" s="942">
        <v>177718</v>
      </c>
      <c r="AG115" s="940"/>
      <c r="AH115" s="940"/>
      <c r="AI115" s="940"/>
      <c r="AJ115" s="941"/>
      <c r="AK115" s="942">
        <v>176335</v>
      </c>
      <c r="AL115" s="940"/>
      <c r="AM115" s="940"/>
      <c r="AN115" s="940"/>
      <c r="AO115" s="941"/>
      <c r="AP115" s="943">
        <v>0.5</v>
      </c>
      <c r="AQ115" s="944"/>
      <c r="AR115" s="944"/>
      <c r="AS115" s="944"/>
      <c r="AT115" s="945"/>
      <c r="AU115" s="910"/>
      <c r="AV115" s="911"/>
      <c r="AW115" s="911"/>
      <c r="AX115" s="911"/>
      <c r="AY115" s="911"/>
      <c r="AZ115" s="924" t="s">
        <v>432</v>
      </c>
      <c r="BA115" s="925"/>
      <c r="BB115" s="925"/>
      <c r="BC115" s="925"/>
      <c r="BD115" s="925"/>
      <c r="BE115" s="925"/>
      <c r="BF115" s="925"/>
      <c r="BG115" s="925"/>
      <c r="BH115" s="925"/>
      <c r="BI115" s="925"/>
      <c r="BJ115" s="925"/>
      <c r="BK115" s="925"/>
      <c r="BL115" s="925"/>
      <c r="BM115" s="925"/>
      <c r="BN115" s="925"/>
      <c r="BO115" s="925"/>
      <c r="BP115" s="926"/>
      <c r="BQ115" s="927" t="s">
        <v>121</v>
      </c>
      <c r="BR115" s="928"/>
      <c r="BS115" s="928"/>
      <c r="BT115" s="928"/>
      <c r="BU115" s="928"/>
      <c r="BV115" s="928" t="s">
        <v>121</v>
      </c>
      <c r="BW115" s="928"/>
      <c r="BX115" s="928"/>
      <c r="BY115" s="928"/>
      <c r="BZ115" s="928"/>
      <c r="CA115" s="928" t="s">
        <v>121</v>
      </c>
      <c r="CB115" s="928"/>
      <c r="CC115" s="928"/>
      <c r="CD115" s="928"/>
      <c r="CE115" s="928"/>
      <c r="CF115" s="922" t="s">
        <v>121</v>
      </c>
      <c r="CG115" s="923"/>
      <c r="CH115" s="923"/>
      <c r="CI115" s="923"/>
      <c r="CJ115" s="923"/>
      <c r="CK115" s="950"/>
      <c r="CL115" s="951"/>
      <c r="CM115" s="924" t="s">
        <v>433</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121</v>
      </c>
      <c r="DH115" s="961"/>
      <c r="DI115" s="961"/>
      <c r="DJ115" s="961"/>
      <c r="DK115" s="962"/>
      <c r="DL115" s="963" t="s">
        <v>121</v>
      </c>
      <c r="DM115" s="961"/>
      <c r="DN115" s="961"/>
      <c r="DO115" s="961"/>
      <c r="DP115" s="962"/>
      <c r="DQ115" s="963" t="s">
        <v>121</v>
      </c>
      <c r="DR115" s="961"/>
      <c r="DS115" s="961"/>
      <c r="DT115" s="961"/>
      <c r="DU115" s="962"/>
      <c r="DV115" s="964" t="s">
        <v>121</v>
      </c>
      <c r="DW115" s="965"/>
      <c r="DX115" s="965"/>
      <c r="DY115" s="965"/>
      <c r="DZ115" s="966"/>
    </row>
    <row r="116" spans="1:130" s="230" customFormat="1" ht="26.25" customHeight="1" x14ac:dyDescent="0.15">
      <c r="A116" s="958"/>
      <c r="B116" s="959"/>
      <c r="C116" s="967" t="s">
        <v>434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121</v>
      </c>
      <c r="AB116" s="961"/>
      <c r="AC116" s="961"/>
      <c r="AD116" s="961"/>
      <c r="AE116" s="962"/>
      <c r="AF116" s="963" t="s">
        <v>121</v>
      </c>
      <c r="AG116" s="961"/>
      <c r="AH116" s="961"/>
      <c r="AI116" s="961"/>
      <c r="AJ116" s="962"/>
      <c r="AK116" s="963" t="s">
        <v>121</v>
      </c>
      <c r="AL116" s="961"/>
      <c r="AM116" s="961"/>
      <c r="AN116" s="961"/>
      <c r="AO116" s="962"/>
      <c r="AP116" s="964" t="s">
        <v>121</v>
      </c>
      <c r="AQ116" s="965"/>
      <c r="AR116" s="965"/>
      <c r="AS116" s="965"/>
      <c r="AT116" s="966"/>
      <c r="AU116" s="910"/>
      <c r="AV116" s="911"/>
      <c r="AW116" s="911"/>
      <c r="AX116" s="911"/>
      <c r="AY116" s="911"/>
      <c r="AZ116" s="969" t="s">
        <v>435</v>
      </c>
      <c r="BA116" s="970"/>
      <c r="BB116" s="970"/>
      <c r="BC116" s="970"/>
      <c r="BD116" s="970"/>
      <c r="BE116" s="970"/>
      <c r="BF116" s="970"/>
      <c r="BG116" s="970"/>
      <c r="BH116" s="970"/>
      <c r="BI116" s="970"/>
      <c r="BJ116" s="970"/>
      <c r="BK116" s="970"/>
      <c r="BL116" s="970"/>
      <c r="BM116" s="970"/>
      <c r="BN116" s="970"/>
      <c r="BO116" s="970"/>
      <c r="BP116" s="971"/>
      <c r="BQ116" s="927" t="s">
        <v>121</v>
      </c>
      <c r="BR116" s="928"/>
      <c r="BS116" s="928"/>
      <c r="BT116" s="928"/>
      <c r="BU116" s="928"/>
      <c r="BV116" s="928" t="s">
        <v>121</v>
      </c>
      <c r="BW116" s="928"/>
      <c r="BX116" s="928"/>
      <c r="BY116" s="928"/>
      <c r="BZ116" s="928"/>
      <c r="CA116" s="928" t="s">
        <v>121</v>
      </c>
      <c r="CB116" s="928"/>
      <c r="CC116" s="928"/>
      <c r="CD116" s="928"/>
      <c r="CE116" s="928"/>
      <c r="CF116" s="922" t="s">
        <v>121</v>
      </c>
      <c r="CG116" s="923"/>
      <c r="CH116" s="923"/>
      <c r="CI116" s="923"/>
      <c r="CJ116" s="923"/>
      <c r="CK116" s="950"/>
      <c r="CL116" s="951"/>
      <c r="CM116" s="924" t="s">
        <v>436</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v>250619</v>
      </c>
      <c r="DH116" s="961"/>
      <c r="DI116" s="961"/>
      <c r="DJ116" s="961"/>
      <c r="DK116" s="962"/>
      <c r="DL116" s="963">
        <v>218448</v>
      </c>
      <c r="DM116" s="961"/>
      <c r="DN116" s="961"/>
      <c r="DO116" s="961"/>
      <c r="DP116" s="962"/>
      <c r="DQ116" s="963">
        <v>188773</v>
      </c>
      <c r="DR116" s="961"/>
      <c r="DS116" s="961"/>
      <c r="DT116" s="961"/>
      <c r="DU116" s="962"/>
      <c r="DV116" s="964">
        <v>0.5</v>
      </c>
      <c r="DW116" s="965"/>
      <c r="DX116" s="965"/>
      <c r="DY116" s="965"/>
      <c r="DZ116" s="966"/>
    </row>
    <row r="117" spans="1:130" s="230" customFormat="1" ht="26.25" customHeight="1" x14ac:dyDescent="0.15">
      <c r="A117" s="914" t="s">
        <v>177</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437</v>
      </c>
      <c r="Z117" s="896"/>
      <c r="AA117" s="980">
        <v>9760351</v>
      </c>
      <c r="AB117" s="981"/>
      <c r="AC117" s="981"/>
      <c r="AD117" s="981"/>
      <c r="AE117" s="982"/>
      <c r="AF117" s="983">
        <v>9893767</v>
      </c>
      <c r="AG117" s="981"/>
      <c r="AH117" s="981"/>
      <c r="AI117" s="981"/>
      <c r="AJ117" s="982"/>
      <c r="AK117" s="983">
        <v>9921092</v>
      </c>
      <c r="AL117" s="981"/>
      <c r="AM117" s="981"/>
      <c r="AN117" s="981"/>
      <c r="AO117" s="982"/>
      <c r="AP117" s="984"/>
      <c r="AQ117" s="985"/>
      <c r="AR117" s="985"/>
      <c r="AS117" s="985"/>
      <c r="AT117" s="986"/>
      <c r="AU117" s="910"/>
      <c r="AV117" s="911"/>
      <c r="AW117" s="911"/>
      <c r="AX117" s="911"/>
      <c r="AY117" s="911"/>
      <c r="AZ117" s="976" t="s">
        <v>438</v>
      </c>
      <c r="BA117" s="977"/>
      <c r="BB117" s="977"/>
      <c r="BC117" s="977"/>
      <c r="BD117" s="977"/>
      <c r="BE117" s="977"/>
      <c r="BF117" s="977"/>
      <c r="BG117" s="977"/>
      <c r="BH117" s="977"/>
      <c r="BI117" s="977"/>
      <c r="BJ117" s="977"/>
      <c r="BK117" s="977"/>
      <c r="BL117" s="977"/>
      <c r="BM117" s="977"/>
      <c r="BN117" s="977"/>
      <c r="BO117" s="977"/>
      <c r="BP117" s="978"/>
      <c r="BQ117" s="927" t="s">
        <v>121</v>
      </c>
      <c r="BR117" s="928"/>
      <c r="BS117" s="928"/>
      <c r="BT117" s="928"/>
      <c r="BU117" s="928"/>
      <c r="BV117" s="928" t="s">
        <v>121</v>
      </c>
      <c r="BW117" s="928"/>
      <c r="BX117" s="928"/>
      <c r="BY117" s="928"/>
      <c r="BZ117" s="928"/>
      <c r="CA117" s="928" t="s">
        <v>121</v>
      </c>
      <c r="CB117" s="928"/>
      <c r="CC117" s="928"/>
      <c r="CD117" s="928"/>
      <c r="CE117" s="928"/>
      <c r="CF117" s="922" t="s">
        <v>121</v>
      </c>
      <c r="CG117" s="923"/>
      <c r="CH117" s="923"/>
      <c r="CI117" s="923"/>
      <c r="CJ117" s="923"/>
      <c r="CK117" s="950"/>
      <c r="CL117" s="951"/>
      <c r="CM117" s="924" t="s">
        <v>439</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121</v>
      </c>
      <c r="DH117" s="961"/>
      <c r="DI117" s="961"/>
      <c r="DJ117" s="961"/>
      <c r="DK117" s="962"/>
      <c r="DL117" s="963" t="s">
        <v>121</v>
      </c>
      <c r="DM117" s="961"/>
      <c r="DN117" s="961"/>
      <c r="DO117" s="961"/>
      <c r="DP117" s="962"/>
      <c r="DQ117" s="963" t="s">
        <v>121</v>
      </c>
      <c r="DR117" s="961"/>
      <c r="DS117" s="961"/>
      <c r="DT117" s="961"/>
      <c r="DU117" s="962"/>
      <c r="DV117" s="964" t="s">
        <v>121</v>
      </c>
      <c r="DW117" s="965"/>
      <c r="DX117" s="965"/>
      <c r="DY117" s="965"/>
      <c r="DZ117" s="966"/>
    </row>
    <row r="118" spans="1:130" s="230" customFormat="1" ht="26.25" customHeight="1" x14ac:dyDescent="0.15">
      <c r="A118" s="914" t="s">
        <v>413</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410</v>
      </c>
      <c r="AB118" s="895"/>
      <c r="AC118" s="895"/>
      <c r="AD118" s="895"/>
      <c r="AE118" s="896"/>
      <c r="AF118" s="894" t="s">
        <v>411</v>
      </c>
      <c r="AG118" s="895"/>
      <c r="AH118" s="895"/>
      <c r="AI118" s="895"/>
      <c r="AJ118" s="896"/>
      <c r="AK118" s="894" t="s">
        <v>294</v>
      </c>
      <c r="AL118" s="895"/>
      <c r="AM118" s="895"/>
      <c r="AN118" s="895"/>
      <c r="AO118" s="896"/>
      <c r="AP118" s="972" t="s">
        <v>412</v>
      </c>
      <c r="AQ118" s="973"/>
      <c r="AR118" s="973"/>
      <c r="AS118" s="973"/>
      <c r="AT118" s="974"/>
      <c r="AU118" s="910"/>
      <c r="AV118" s="911"/>
      <c r="AW118" s="911"/>
      <c r="AX118" s="911"/>
      <c r="AY118" s="911"/>
      <c r="AZ118" s="975" t="s">
        <v>440</v>
      </c>
      <c r="BA118" s="967"/>
      <c r="BB118" s="967"/>
      <c r="BC118" s="967"/>
      <c r="BD118" s="967"/>
      <c r="BE118" s="967"/>
      <c r="BF118" s="967"/>
      <c r="BG118" s="967"/>
      <c r="BH118" s="967"/>
      <c r="BI118" s="967"/>
      <c r="BJ118" s="967"/>
      <c r="BK118" s="967"/>
      <c r="BL118" s="967"/>
      <c r="BM118" s="967"/>
      <c r="BN118" s="967"/>
      <c r="BO118" s="967"/>
      <c r="BP118" s="968"/>
      <c r="BQ118" s="1001" t="s">
        <v>121</v>
      </c>
      <c r="BR118" s="1002"/>
      <c r="BS118" s="1002"/>
      <c r="BT118" s="1002"/>
      <c r="BU118" s="1002"/>
      <c r="BV118" s="1002" t="s">
        <v>121</v>
      </c>
      <c r="BW118" s="1002"/>
      <c r="BX118" s="1002"/>
      <c r="BY118" s="1002"/>
      <c r="BZ118" s="1002"/>
      <c r="CA118" s="1002" t="s">
        <v>121</v>
      </c>
      <c r="CB118" s="1002"/>
      <c r="CC118" s="1002"/>
      <c r="CD118" s="1002"/>
      <c r="CE118" s="1002"/>
      <c r="CF118" s="922" t="s">
        <v>121</v>
      </c>
      <c r="CG118" s="923"/>
      <c r="CH118" s="923"/>
      <c r="CI118" s="923"/>
      <c r="CJ118" s="923"/>
      <c r="CK118" s="950"/>
      <c r="CL118" s="951"/>
      <c r="CM118" s="924" t="s">
        <v>441</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121</v>
      </c>
      <c r="DH118" s="961"/>
      <c r="DI118" s="961"/>
      <c r="DJ118" s="961"/>
      <c r="DK118" s="962"/>
      <c r="DL118" s="963" t="s">
        <v>121</v>
      </c>
      <c r="DM118" s="961"/>
      <c r="DN118" s="961"/>
      <c r="DO118" s="961"/>
      <c r="DP118" s="962"/>
      <c r="DQ118" s="963" t="s">
        <v>121</v>
      </c>
      <c r="DR118" s="961"/>
      <c r="DS118" s="961"/>
      <c r="DT118" s="961"/>
      <c r="DU118" s="962"/>
      <c r="DV118" s="964" t="s">
        <v>121</v>
      </c>
      <c r="DW118" s="965"/>
      <c r="DX118" s="965"/>
      <c r="DY118" s="965"/>
      <c r="DZ118" s="966"/>
    </row>
    <row r="119" spans="1:130" s="230" customFormat="1" ht="26.25" customHeight="1" x14ac:dyDescent="0.15">
      <c r="A119" s="1058" t="s">
        <v>416</v>
      </c>
      <c r="B119" s="949"/>
      <c r="C119" s="931" t="s">
        <v>417</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121</v>
      </c>
      <c r="AB119" s="902"/>
      <c r="AC119" s="902"/>
      <c r="AD119" s="902"/>
      <c r="AE119" s="903"/>
      <c r="AF119" s="904" t="s">
        <v>121</v>
      </c>
      <c r="AG119" s="902"/>
      <c r="AH119" s="902"/>
      <c r="AI119" s="902"/>
      <c r="AJ119" s="903"/>
      <c r="AK119" s="904" t="s">
        <v>121</v>
      </c>
      <c r="AL119" s="902"/>
      <c r="AM119" s="902"/>
      <c r="AN119" s="902"/>
      <c r="AO119" s="903"/>
      <c r="AP119" s="905" t="s">
        <v>121</v>
      </c>
      <c r="AQ119" s="906"/>
      <c r="AR119" s="906"/>
      <c r="AS119" s="906"/>
      <c r="AT119" s="907"/>
      <c r="AU119" s="912"/>
      <c r="AV119" s="913"/>
      <c r="AW119" s="913"/>
      <c r="AX119" s="913"/>
      <c r="AY119" s="913"/>
      <c r="AZ119" s="251" t="s">
        <v>177</v>
      </c>
      <c r="BA119" s="251"/>
      <c r="BB119" s="251"/>
      <c r="BC119" s="251"/>
      <c r="BD119" s="251"/>
      <c r="BE119" s="251"/>
      <c r="BF119" s="251"/>
      <c r="BG119" s="251"/>
      <c r="BH119" s="251"/>
      <c r="BI119" s="251"/>
      <c r="BJ119" s="251"/>
      <c r="BK119" s="251"/>
      <c r="BL119" s="251"/>
      <c r="BM119" s="251"/>
      <c r="BN119" s="251"/>
      <c r="BO119" s="979" t="s">
        <v>442</v>
      </c>
      <c r="BP119" s="1007"/>
      <c r="BQ119" s="1001">
        <v>121524973</v>
      </c>
      <c r="BR119" s="1002"/>
      <c r="BS119" s="1002"/>
      <c r="BT119" s="1002"/>
      <c r="BU119" s="1002"/>
      <c r="BV119" s="1002">
        <v>120432865</v>
      </c>
      <c r="BW119" s="1002"/>
      <c r="BX119" s="1002"/>
      <c r="BY119" s="1002"/>
      <c r="BZ119" s="1002"/>
      <c r="CA119" s="1002">
        <v>119864567</v>
      </c>
      <c r="CB119" s="1002"/>
      <c r="CC119" s="1002"/>
      <c r="CD119" s="1002"/>
      <c r="CE119" s="1002"/>
      <c r="CF119" s="1003"/>
      <c r="CG119" s="1004"/>
      <c r="CH119" s="1004"/>
      <c r="CI119" s="1004"/>
      <c r="CJ119" s="1005"/>
      <c r="CK119" s="952"/>
      <c r="CL119" s="953"/>
      <c r="CM119" s="975" t="s">
        <v>443</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v>1405597</v>
      </c>
      <c r="DH119" s="988"/>
      <c r="DI119" s="988"/>
      <c r="DJ119" s="988"/>
      <c r="DK119" s="989"/>
      <c r="DL119" s="987">
        <v>1277023</v>
      </c>
      <c r="DM119" s="988"/>
      <c r="DN119" s="988"/>
      <c r="DO119" s="988"/>
      <c r="DP119" s="989"/>
      <c r="DQ119" s="987">
        <v>1141710</v>
      </c>
      <c r="DR119" s="988"/>
      <c r="DS119" s="988"/>
      <c r="DT119" s="988"/>
      <c r="DU119" s="989"/>
      <c r="DV119" s="990">
        <v>3.1</v>
      </c>
      <c r="DW119" s="991"/>
      <c r="DX119" s="991"/>
      <c r="DY119" s="991"/>
      <c r="DZ119" s="992"/>
    </row>
    <row r="120" spans="1:130" s="230" customFormat="1" ht="26.25" customHeight="1" x14ac:dyDescent="0.15">
      <c r="A120" s="1059"/>
      <c r="B120" s="951"/>
      <c r="C120" s="924" t="s">
        <v>420</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121</v>
      </c>
      <c r="AB120" s="961"/>
      <c r="AC120" s="961"/>
      <c r="AD120" s="961"/>
      <c r="AE120" s="962"/>
      <c r="AF120" s="963" t="s">
        <v>121</v>
      </c>
      <c r="AG120" s="961"/>
      <c r="AH120" s="961"/>
      <c r="AI120" s="961"/>
      <c r="AJ120" s="962"/>
      <c r="AK120" s="963" t="s">
        <v>121</v>
      </c>
      <c r="AL120" s="961"/>
      <c r="AM120" s="961"/>
      <c r="AN120" s="961"/>
      <c r="AO120" s="962"/>
      <c r="AP120" s="964" t="s">
        <v>121</v>
      </c>
      <c r="AQ120" s="965"/>
      <c r="AR120" s="965"/>
      <c r="AS120" s="965"/>
      <c r="AT120" s="966"/>
      <c r="AU120" s="993" t="s">
        <v>444</v>
      </c>
      <c r="AV120" s="994"/>
      <c r="AW120" s="994"/>
      <c r="AX120" s="994"/>
      <c r="AY120" s="995"/>
      <c r="AZ120" s="931" t="s">
        <v>445</v>
      </c>
      <c r="BA120" s="899"/>
      <c r="BB120" s="899"/>
      <c r="BC120" s="899"/>
      <c r="BD120" s="899"/>
      <c r="BE120" s="899"/>
      <c r="BF120" s="899"/>
      <c r="BG120" s="899"/>
      <c r="BH120" s="899"/>
      <c r="BI120" s="899"/>
      <c r="BJ120" s="899"/>
      <c r="BK120" s="899"/>
      <c r="BL120" s="899"/>
      <c r="BM120" s="899"/>
      <c r="BN120" s="899"/>
      <c r="BO120" s="899"/>
      <c r="BP120" s="900"/>
      <c r="BQ120" s="932">
        <v>14488147</v>
      </c>
      <c r="BR120" s="933"/>
      <c r="BS120" s="933"/>
      <c r="BT120" s="933"/>
      <c r="BU120" s="933"/>
      <c r="BV120" s="933">
        <v>15873598</v>
      </c>
      <c r="BW120" s="933"/>
      <c r="BX120" s="933"/>
      <c r="BY120" s="933"/>
      <c r="BZ120" s="933"/>
      <c r="CA120" s="933">
        <v>16837590</v>
      </c>
      <c r="CB120" s="933"/>
      <c r="CC120" s="933"/>
      <c r="CD120" s="933"/>
      <c r="CE120" s="933"/>
      <c r="CF120" s="946">
        <v>45.8</v>
      </c>
      <c r="CG120" s="947"/>
      <c r="CH120" s="947"/>
      <c r="CI120" s="947"/>
      <c r="CJ120" s="947"/>
      <c r="CK120" s="1008" t="s">
        <v>446</v>
      </c>
      <c r="CL120" s="1009"/>
      <c r="CM120" s="1009"/>
      <c r="CN120" s="1009"/>
      <c r="CO120" s="1010"/>
      <c r="CP120" s="1016" t="s">
        <v>393</v>
      </c>
      <c r="CQ120" s="1017"/>
      <c r="CR120" s="1017"/>
      <c r="CS120" s="1017"/>
      <c r="CT120" s="1017"/>
      <c r="CU120" s="1017"/>
      <c r="CV120" s="1017"/>
      <c r="CW120" s="1017"/>
      <c r="CX120" s="1017"/>
      <c r="CY120" s="1017"/>
      <c r="CZ120" s="1017"/>
      <c r="DA120" s="1017"/>
      <c r="DB120" s="1017"/>
      <c r="DC120" s="1017"/>
      <c r="DD120" s="1017"/>
      <c r="DE120" s="1017"/>
      <c r="DF120" s="1018"/>
      <c r="DG120" s="932">
        <v>12452504</v>
      </c>
      <c r="DH120" s="933"/>
      <c r="DI120" s="933"/>
      <c r="DJ120" s="933"/>
      <c r="DK120" s="933"/>
      <c r="DL120" s="933">
        <v>12059560</v>
      </c>
      <c r="DM120" s="933"/>
      <c r="DN120" s="933"/>
      <c r="DO120" s="933"/>
      <c r="DP120" s="933"/>
      <c r="DQ120" s="933">
        <v>11432482</v>
      </c>
      <c r="DR120" s="933"/>
      <c r="DS120" s="933"/>
      <c r="DT120" s="933"/>
      <c r="DU120" s="933"/>
      <c r="DV120" s="934">
        <v>31.1</v>
      </c>
      <c r="DW120" s="934"/>
      <c r="DX120" s="934"/>
      <c r="DY120" s="934"/>
      <c r="DZ120" s="935"/>
    </row>
    <row r="121" spans="1:130" s="230" customFormat="1" ht="26.25" customHeight="1" x14ac:dyDescent="0.15">
      <c r="A121" s="1059"/>
      <c r="B121" s="951"/>
      <c r="C121" s="976" t="s">
        <v>447</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121</v>
      </c>
      <c r="AB121" s="961"/>
      <c r="AC121" s="961"/>
      <c r="AD121" s="961"/>
      <c r="AE121" s="962"/>
      <c r="AF121" s="963" t="s">
        <v>121</v>
      </c>
      <c r="AG121" s="961"/>
      <c r="AH121" s="961"/>
      <c r="AI121" s="961"/>
      <c r="AJ121" s="962"/>
      <c r="AK121" s="963" t="s">
        <v>121</v>
      </c>
      <c r="AL121" s="961"/>
      <c r="AM121" s="961"/>
      <c r="AN121" s="961"/>
      <c r="AO121" s="962"/>
      <c r="AP121" s="964" t="s">
        <v>121</v>
      </c>
      <c r="AQ121" s="965"/>
      <c r="AR121" s="965"/>
      <c r="AS121" s="965"/>
      <c r="AT121" s="966"/>
      <c r="AU121" s="996"/>
      <c r="AV121" s="997"/>
      <c r="AW121" s="997"/>
      <c r="AX121" s="997"/>
      <c r="AY121" s="998"/>
      <c r="AZ121" s="924" t="s">
        <v>448</v>
      </c>
      <c r="BA121" s="925"/>
      <c r="BB121" s="925"/>
      <c r="BC121" s="925"/>
      <c r="BD121" s="925"/>
      <c r="BE121" s="925"/>
      <c r="BF121" s="925"/>
      <c r="BG121" s="925"/>
      <c r="BH121" s="925"/>
      <c r="BI121" s="925"/>
      <c r="BJ121" s="925"/>
      <c r="BK121" s="925"/>
      <c r="BL121" s="925"/>
      <c r="BM121" s="925"/>
      <c r="BN121" s="925"/>
      <c r="BO121" s="925"/>
      <c r="BP121" s="926"/>
      <c r="BQ121" s="927">
        <v>24040674</v>
      </c>
      <c r="BR121" s="928"/>
      <c r="BS121" s="928"/>
      <c r="BT121" s="928"/>
      <c r="BU121" s="928"/>
      <c r="BV121" s="928">
        <v>22594187</v>
      </c>
      <c r="BW121" s="928"/>
      <c r="BX121" s="928"/>
      <c r="BY121" s="928"/>
      <c r="BZ121" s="928"/>
      <c r="CA121" s="928">
        <v>19658060</v>
      </c>
      <c r="CB121" s="928"/>
      <c r="CC121" s="928"/>
      <c r="CD121" s="928"/>
      <c r="CE121" s="928"/>
      <c r="CF121" s="922">
        <v>53.5</v>
      </c>
      <c r="CG121" s="923"/>
      <c r="CH121" s="923"/>
      <c r="CI121" s="923"/>
      <c r="CJ121" s="923"/>
      <c r="CK121" s="1011"/>
      <c r="CL121" s="1012"/>
      <c r="CM121" s="1012"/>
      <c r="CN121" s="1012"/>
      <c r="CO121" s="1013"/>
      <c r="CP121" s="1021" t="s">
        <v>394</v>
      </c>
      <c r="CQ121" s="1022"/>
      <c r="CR121" s="1022"/>
      <c r="CS121" s="1022"/>
      <c r="CT121" s="1022"/>
      <c r="CU121" s="1022"/>
      <c r="CV121" s="1022"/>
      <c r="CW121" s="1022"/>
      <c r="CX121" s="1022"/>
      <c r="CY121" s="1022"/>
      <c r="CZ121" s="1022"/>
      <c r="DA121" s="1022"/>
      <c r="DB121" s="1022"/>
      <c r="DC121" s="1022"/>
      <c r="DD121" s="1022"/>
      <c r="DE121" s="1022"/>
      <c r="DF121" s="1023"/>
      <c r="DG121" s="927">
        <v>5649430</v>
      </c>
      <c r="DH121" s="928"/>
      <c r="DI121" s="928"/>
      <c r="DJ121" s="928"/>
      <c r="DK121" s="928"/>
      <c r="DL121" s="928">
        <v>5340085</v>
      </c>
      <c r="DM121" s="928"/>
      <c r="DN121" s="928"/>
      <c r="DO121" s="928"/>
      <c r="DP121" s="928"/>
      <c r="DQ121" s="928">
        <v>4983419</v>
      </c>
      <c r="DR121" s="928"/>
      <c r="DS121" s="928"/>
      <c r="DT121" s="928"/>
      <c r="DU121" s="928"/>
      <c r="DV121" s="929">
        <v>13.6</v>
      </c>
      <c r="DW121" s="929"/>
      <c r="DX121" s="929"/>
      <c r="DY121" s="929"/>
      <c r="DZ121" s="930"/>
    </row>
    <row r="122" spans="1:130" s="230" customFormat="1" ht="26.25" customHeight="1" x14ac:dyDescent="0.15">
      <c r="A122" s="1059"/>
      <c r="B122" s="951"/>
      <c r="C122" s="924" t="s">
        <v>430</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121</v>
      </c>
      <c r="AB122" s="961"/>
      <c r="AC122" s="961"/>
      <c r="AD122" s="961"/>
      <c r="AE122" s="962"/>
      <c r="AF122" s="963" t="s">
        <v>121</v>
      </c>
      <c r="AG122" s="961"/>
      <c r="AH122" s="961"/>
      <c r="AI122" s="961"/>
      <c r="AJ122" s="962"/>
      <c r="AK122" s="963" t="s">
        <v>121</v>
      </c>
      <c r="AL122" s="961"/>
      <c r="AM122" s="961"/>
      <c r="AN122" s="961"/>
      <c r="AO122" s="962"/>
      <c r="AP122" s="964" t="s">
        <v>121</v>
      </c>
      <c r="AQ122" s="965"/>
      <c r="AR122" s="965"/>
      <c r="AS122" s="965"/>
      <c r="AT122" s="966"/>
      <c r="AU122" s="996"/>
      <c r="AV122" s="997"/>
      <c r="AW122" s="997"/>
      <c r="AX122" s="997"/>
      <c r="AY122" s="998"/>
      <c r="AZ122" s="975" t="s">
        <v>449</v>
      </c>
      <c r="BA122" s="967"/>
      <c r="BB122" s="967"/>
      <c r="BC122" s="967"/>
      <c r="BD122" s="967"/>
      <c r="BE122" s="967"/>
      <c r="BF122" s="967"/>
      <c r="BG122" s="967"/>
      <c r="BH122" s="967"/>
      <c r="BI122" s="967"/>
      <c r="BJ122" s="967"/>
      <c r="BK122" s="967"/>
      <c r="BL122" s="967"/>
      <c r="BM122" s="967"/>
      <c r="BN122" s="967"/>
      <c r="BO122" s="967"/>
      <c r="BP122" s="968"/>
      <c r="BQ122" s="1001">
        <v>61466204</v>
      </c>
      <c r="BR122" s="1002"/>
      <c r="BS122" s="1002"/>
      <c r="BT122" s="1002"/>
      <c r="BU122" s="1002"/>
      <c r="BV122" s="1002">
        <v>59236816</v>
      </c>
      <c r="BW122" s="1002"/>
      <c r="BX122" s="1002"/>
      <c r="BY122" s="1002"/>
      <c r="BZ122" s="1002"/>
      <c r="CA122" s="1002">
        <v>56933616</v>
      </c>
      <c r="CB122" s="1002"/>
      <c r="CC122" s="1002"/>
      <c r="CD122" s="1002"/>
      <c r="CE122" s="1002"/>
      <c r="CF122" s="1019">
        <v>155</v>
      </c>
      <c r="CG122" s="1020"/>
      <c r="CH122" s="1020"/>
      <c r="CI122" s="1020"/>
      <c r="CJ122" s="1020"/>
      <c r="CK122" s="1011"/>
      <c r="CL122" s="1012"/>
      <c r="CM122" s="1012"/>
      <c r="CN122" s="1012"/>
      <c r="CO122" s="1013"/>
      <c r="CP122" s="1021" t="s">
        <v>391</v>
      </c>
      <c r="CQ122" s="1022"/>
      <c r="CR122" s="1022"/>
      <c r="CS122" s="1022"/>
      <c r="CT122" s="1022"/>
      <c r="CU122" s="1022"/>
      <c r="CV122" s="1022"/>
      <c r="CW122" s="1022"/>
      <c r="CX122" s="1022"/>
      <c r="CY122" s="1022"/>
      <c r="CZ122" s="1022"/>
      <c r="DA122" s="1022"/>
      <c r="DB122" s="1022"/>
      <c r="DC122" s="1022"/>
      <c r="DD122" s="1022"/>
      <c r="DE122" s="1022"/>
      <c r="DF122" s="1023"/>
      <c r="DG122" s="927">
        <v>16241</v>
      </c>
      <c r="DH122" s="928"/>
      <c r="DI122" s="928"/>
      <c r="DJ122" s="928"/>
      <c r="DK122" s="928"/>
      <c r="DL122" s="928">
        <v>49241</v>
      </c>
      <c r="DM122" s="928"/>
      <c r="DN122" s="928"/>
      <c r="DO122" s="928"/>
      <c r="DP122" s="928"/>
      <c r="DQ122" s="928">
        <v>48559</v>
      </c>
      <c r="DR122" s="928"/>
      <c r="DS122" s="928"/>
      <c r="DT122" s="928"/>
      <c r="DU122" s="928"/>
      <c r="DV122" s="929">
        <v>0.1</v>
      </c>
      <c r="DW122" s="929"/>
      <c r="DX122" s="929"/>
      <c r="DY122" s="929"/>
      <c r="DZ122" s="930"/>
    </row>
    <row r="123" spans="1:130" s="230" customFormat="1" ht="26.25" customHeight="1" x14ac:dyDescent="0.15">
      <c r="A123" s="1059"/>
      <c r="B123" s="951"/>
      <c r="C123" s="924" t="s">
        <v>436</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v>39375</v>
      </c>
      <c r="AB123" s="961"/>
      <c r="AC123" s="961"/>
      <c r="AD123" s="961"/>
      <c r="AE123" s="962"/>
      <c r="AF123" s="963">
        <v>36381</v>
      </c>
      <c r="AG123" s="961"/>
      <c r="AH123" s="961"/>
      <c r="AI123" s="961"/>
      <c r="AJ123" s="962"/>
      <c r="AK123" s="963">
        <v>32737</v>
      </c>
      <c r="AL123" s="961"/>
      <c r="AM123" s="961"/>
      <c r="AN123" s="961"/>
      <c r="AO123" s="962"/>
      <c r="AP123" s="964">
        <v>0.1</v>
      </c>
      <c r="AQ123" s="965"/>
      <c r="AR123" s="965"/>
      <c r="AS123" s="965"/>
      <c r="AT123" s="966"/>
      <c r="AU123" s="999"/>
      <c r="AV123" s="1000"/>
      <c r="AW123" s="1000"/>
      <c r="AX123" s="1000"/>
      <c r="AY123" s="1000"/>
      <c r="AZ123" s="251" t="s">
        <v>177</v>
      </c>
      <c r="BA123" s="251"/>
      <c r="BB123" s="251"/>
      <c r="BC123" s="251"/>
      <c r="BD123" s="251"/>
      <c r="BE123" s="251"/>
      <c r="BF123" s="251"/>
      <c r="BG123" s="251"/>
      <c r="BH123" s="251"/>
      <c r="BI123" s="251"/>
      <c r="BJ123" s="251"/>
      <c r="BK123" s="251"/>
      <c r="BL123" s="251"/>
      <c r="BM123" s="251"/>
      <c r="BN123" s="251"/>
      <c r="BO123" s="979" t="s">
        <v>450</v>
      </c>
      <c r="BP123" s="1007"/>
      <c r="BQ123" s="1065">
        <v>99995025</v>
      </c>
      <c r="BR123" s="1066"/>
      <c r="BS123" s="1066"/>
      <c r="BT123" s="1066"/>
      <c r="BU123" s="1066"/>
      <c r="BV123" s="1066">
        <v>97704601</v>
      </c>
      <c r="BW123" s="1066"/>
      <c r="BX123" s="1066"/>
      <c r="BY123" s="1066"/>
      <c r="BZ123" s="1066"/>
      <c r="CA123" s="1066">
        <v>93429266</v>
      </c>
      <c r="CB123" s="1066"/>
      <c r="CC123" s="1066"/>
      <c r="CD123" s="1066"/>
      <c r="CE123" s="1066"/>
      <c r="CF123" s="1003"/>
      <c r="CG123" s="1004"/>
      <c r="CH123" s="1004"/>
      <c r="CI123" s="1004"/>
      <c r="CJ123" s="1005"/>
      <c r="CK123" s="1011"/>
      <c r="CL123" s="1012"/>
      <c r="CM123" s="1012"/>
      <c r="CN123" s="1012"/>
      <c r="CO123" s="1013"/>
      <c r="CP123" s="1021" t="s">
        <v>395</v>
      </c>
      <c r="CQ123" s="1022"/>
      <c r="CR123" s="1022"/>
      <c r="CS123" s="1022"/>
      <c r="CT123" s="1022"/>
      <c r="CU123" s="1022"/>
      <c r="CV123" s="1022"/>
      <c r="CW123" s="1022"/>
      <c r="CX123" s="1022"/>
      <c r="CY123" s="1022"/>
      <c r="CZ123" s="1022"/>
      <c r="DA123" s="1022"/>
      <c r="DB123" s="1022"/>
      <c r="DC123" s="1022"/>
      <c r="DD123" s="1022"/>
      <c r="DE123" s="1022"/>
      <c r="DF123" s="1023"/>
      <c r="DG123" s="960">
        <v>47974</v>
      </c>
      <c r="DH123" s="961"/>
      <c r="DI123" s="961"/>
      <c r="DJ123" s="961"/>
      <c r="DK123" s="962"/>
      <c r="DL123" s="963">
        <v>44692</v>
      </c>
      <c r="DM123" s="961"/>
      <c r="DN123" s="961"/>
      <c r="DO123" s="961"/>
      <c r="DP123" s="962"/>
      <c r="DQ123" s="963">
        <v>42810</v>
      </c>
      <c r="DR123" s="961"/>
      <c r="DS123" s="961"/>
      <c r="DT123" s="961"/>
      <c r="DU123" s="962"/>
      <c r="DV123" s="964">
        <v>0.1</v>
      </c>
      <c r="DW123" s="965"/>
      <c r="DX123" s="965"/>
      <c r="DY123" s="965"/>
      <c r="DZ123" s="966"/>
    </row>
    <row r="124" spans="1:130" s="230" customFormat="1" ht="26.25" customHeight="1" thickBot="1" x14ac:dyDescent="0.2">
      <c r="A124" s="1059"/>
      <c r="B124" s="951"/>
      <c r="C124" s="924" t="s">
        <v>439</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121</v>
      </c>
      <c r="AB124" s="961"/>
      <c r="AC124" s="961"/>
      <c r="AD124" s="961"/>
      <c r="AE124" s="962"/>
      <c r="AF124" s="963" t="s">
        <v>121</v>
      </c>
      <c r="AG124" s="961"/>
      <c r="AH124" s="961"/>
      <c r="AI124" s="961"/>
      <c r="AJ124" s="962"/>
      <c r="AK124" s="963" t="s">
        <v>121</v>
      </c>
      <c r="AL124" s="961"/>
      <c r="AM124" s="961"/>
      <c r="AN124" s="961"/>
      <c r="AO124" s="962"/>
      <c r="AP124" s="964" t="s">
        <v>121</v>
      </c>
      <c r="AQ124" s="965"/>
      <c r="AR124" s="965"/>
      <c r="AS124" s="965"/>
      <c r="AT124" s="966"/>
      <c r="AU124" s="1061" t="s">
        <v>451</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58.6</v>
      </c>
      <c r="BR124" s="1029"/>
      <c r="BS124" s="1029"/>
      <c r="BT124" s="1029"/>
      <c r="BU124" s="1029"/>
      <c r="BV124" s="1029">
        <v>63.2</v>
      </c>
      <c r="BW124" s="1029"/>
      <c r="BX124" s="1029"/>
      <c r="BY124" s="1029"/>
      <c r="BZ124" s="1029"/>
      <c r="CA124" s="1029">
        <v>71.900000000000006</v>
      </c>
      <c r="CB124" s="1029"/>
      <c r="CC124" s="1029"/>
      <c r="CD124" s="1029"/>
      <c r="CE124" s="1029"/>
      <c r="CF124" s="1030"/>
      <c r="CG124" s="1031"/>
      <c r="CH124" s="1031"/>
      <c r="CI124" s="1031"/>
      <c r="CJ124" s="1032"/>
      <c r="CK124" s="1014"/>
      <c r="CL124" s="1014"/>
      <c r="CM124" s="1014"/>
      <c r="CN124" s="1014"/>
      <c r="CO124" s="1015"/>
      <c r="CP124" s="1021" t="s">
        <v>452</v>
      </c>
      <c r="CQ124" s="1022"/>
      <c r="CR124" s="1022"/>
      <c r="CS124" s="1022"/>
      <c r="CT124" s="1022"/>
      <c r="CU124" s="1022"/>
      <c r="CV124" s="1022"/>
      <c r="CW124" s="1022"/>
      <c r="CX124" s="1022"/>
      <c r="CY124" s="1022"/>
      <c r="CZ124" s="1022"/>
      <c r="DA124" s="1022"/>
      <c r="DB124" s="1022"/>
      <c r="DC124" s="1022"/>
      <c r="DD124" s="1022"/>
      <c r="DE124" s="1022"/>
      <c r="DF124" s="1023"/>
      <c r="DG124" s="1006" t="s">
        <v>121</v>
      </c>
      <c r="DH124" s="988"/>
      <c r="DI124" s="988"/>
      <c r="DJ124" s="988"/>
      <c r="DK124" s="989"/>
      <c r="DL124" s="987" t="s">
        <v>121</v>
      </c>
      <c r="DM124" s="988"/>
      <c r="DN124" s="988"/>
      <c r="DO124" s="988"/>
      <c r="DP124" s="989"/>
      <c r="DQ124" s="987" t="s">
        <v>121</v>
      </c>
      <c r="DR124" s="988"/>
      <c r="DS124" s="988"/>
      <c r="DT124" s="988"/>
      <c r="DU124" s="989"/>
      <c r="DV124" s="990" t="s">
        <v>121</v>
      </c>
      <c r="DW124" s="991"/>
      <c r="DX124" s="991"/>
      <c r="DY124" s="991"/>
      <c r="DZ124" s="992"/>
    </row>
    <row r="125" spans="1:130" s="230" customFormat="1" ht="26.25" customHeight="1" x14ac:dyDescent="0.15">
      <c r="A125" s="1059"/>
      <c r="B125" s="951"/>
      <c r="C125" s="924" t="s">
        <v>441</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121</v>
      </c>
      <c r="AB125" s="961"/>
      <c r="AC125" s="961"/>
      <c r="AD125" s="961"/>
      <c r="AE125" s="962"/>
      <c r="AF125" s="963" t="s">
        <v>121</v>
      </c>
      <c r="AG125" s="961"/>
      <c r="AH125" s="961"/>
      <c r="AI125" s="961"/>
      <c r="AJ125" s="962"/>
      <c r="AK125" s="963" t="s">
        <v>121</v>
      </c>
      <c r="AL125" s="961"/>
      <c r="AM125" s="961"/>
      <c r="AN125" s="961"/>
      <c r="AO125" s="962"/>
      <c r="AP125" s="964" t="s">
        <v>121</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453</v>
      </c>
      <c r="CL125" s="1009"/>
      <c r="CM125" s="1009"/>
      <c r="CN125" s="1009"/>
      <c r="CO125" s="1010"/>
      <c r="CP125" s="931" t="s">
        <v>454</v>
      </c>
      <c r="CQ125" s="899"/>
      <c r="CR125" s="899"/>
      <c r="CS125" s="899"/>
      <c r="CT125" s="899"/>
      <c r="CU125" s="899"/>
      <c r="CV125" s="899"/>
      <c r="CW125" s="899"/>
      <c r="CX125" s="899"/>
      <c r="CY125" s="899"/>
      <c r="CZ125" s="899"/>
      <c r="DA125" s="899"/>
      <c r="DB125" s="899"/>
      <c r="DC125" s="899"/>
      <c r="DD125" s="899"/>
      <c r="DE125" s="899"/>
      <c r="DF125" s="900"/>
      <c r="DG125" s="932" t="s">
        <v>121</v>
      </c>
      <c r="DH125" s="933"/>
      <c r="DI125" s="933"/>
      <c r="DJ125" s="933"/>
      <c r="DK125" s="933"/>
      <c r="DL125" s="933" t="s">
        <v>121</v>
      </c>
      <c r="DM125" s="933"/>
      <c r="DN125" s="933"/>
      <c r="DO125" s="933"/>
      <c r="DP125" s="933"/>
      <c r="DQ125" s="933" t="s">
        <v>121</v>
      </c>
      <c r="DR125" s="933"/>
      <c r="DS125" s="933"/>
      <c r="DT125" s="933"/>
      <c r="DU125" s="933"/>
      <c r="DV125" s="934" t="s">
        <v>121</v>
      </c>
      <c r="DW125" s="934"/>
      <c r="DX125" s="934"/>
      <c r="DY125" s="934"/>
      <c r="DZ125" s="935"/>
    </row>
    <row r="126" spans="1:130" s="230" customFormat="1" ht="26.25" customHeight="1" thickBot="1" x14ac:dyDescent="0.2">
      <c r="A126" s="1059"/>
      <c r="B126" s="951"/>
      <c r="C126" s="924" t="s">
        <v>443</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v>222373</v>
      </c>
      <c r="AB126" s="961"/>
      <c r="AC126" s="961"/>
      <c r="AD126" s="961"/>
      <c r="AE126" s="962"/>
      <c r="AF126" s="963">
        <v>141337</v>
      </c>
      <c r="AG126" s="961"/>
      <c r="AH126" s="961"/>
      <c r="AI126" s="961"/>
      <c r="AJ126" s="962"/>
      <c r="AK126" s="963">
        <v>143598</v>
      </c>
      <c r="AL126" s="961"/>
      <c r="AM126" s="961"/>
      <c r="AN126" s="961"/>
      <c r="AO126" s="962"/>
      <c r="AP126" s="964">
        <v>0.4</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455</v>
      </c>
      <c r="CQ126" s="925"/>
      <c r="CR126" s="925"/>
      <c r="CS126" s="925"/>
      <c r="CT126" s="925"/>
      <c r="CU126" s="925"/>
      <c r="CV126" s="925"/>
      <c r="CW126" s="925"/>
      <c r="CX126" s="925"/>
      <c r="CY126" s="925"/>
      <c r="CZ126" s="925"/>
      <c r="DA126" s="925"/>
      <c r="DB126" s="925"/>
      <c r="DC126" s="925"/>
      <c r="DD126" s="925"/>
      <c r="DE126" s="925"/>
      <c r="DF126" s="926"/>
      <c r="DG126" s="927" t="s">
        <v>121</v>
      </c>
      <c r="DH126" s="928"/>
      <c r="DI126" s="928"/>
      <c r="DJ126" s="928"/>
      <c r="DK126" s="928"/>
      <c r="DL126" s="928" t="s">
        <v>121</v>
      </c>
      <c r="DM126" s="928"/>
      <c r="DN126" s="928"/>
      <c r="DO126" s="928"/>
      <c r="DP126" s="928"/>
      <c r="DQ126" s="928" t="s">
        <v>121</v>
      </c>
      <c r="DR126" s="928"/>
      <c r="DS126" s="928"/>
      <c r="DT126" s="928"/>
      <c r="DU126" s="928"/>
      <c r="DV126" s="929" t="s">
        <v>121</v>
      </c>
      <c r="DW126" s="929"/>
      <c r="DX126" s="929"/>
      <c r="DY126" s="929"/>
      <c r="DZ126" s="930"/>
    </row>
    <row r="127" spans="1:130" s="230" customFormat="1" ht="26.25" customHeight="1" x14ac:dyDescent="0.15">
      <c r="A127" s="1060"/>
      <c r="B127" s="953"/>
      <c r="C127" s="975" t="s">
        <v>456</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121</v>
      </c>
      <c r="AB127" s="961"/>
      <c r="AC127" s="961"/>
      <c r="AD127" s="961"/>
      <c r="AE127" s="962"/>
      <c r="AF127" s="963" t="s">
        <v>121</v>
      </c>
      <c r="AG127" s="961"/>
      <c r="AH127" s="961"/>
      <c r="AI127" s="961"/>
      <c r="AJ127" s="962"/>
      <c r="AK127" s="963" t="s">
        <v>121</v>
      </c>
      <c r="AL127" s="961"/>
      <c r="AM127" s="961"/>
      <c r="AN127" s="961"/>
      <c r="AO127" s="962"/>
      <c r="AP127" s="964" t="s">
        <v>121</v>
      </c>
      <c r="AQ127" s="965"/>
      <c r="AR127" s="965"/>
      <c r="AS127" s="965"/>
      <c r="AT127" s="966"/>
      <c r="AU127" s="232"/>
      <c r="AV127" s="232"/>
      <c r="AW127" s="232"/>
      <c r="AX127" s="1033" t="s">
        <v>457</v>
      </c>
      <c r="AY127" s="1034"/>
      <c r="AZ127" s="1034"/>
      <c r="BA127" s="1034"/>
      <c r="BB127" s="1034"/>
      <c r="BC127" s="1034"/>
      <c r="BD127" s="1034"/>
      <c r="BE127" s="1035"/>
      <c r="BF127" s="1036" t="s">
        <v>458</v>
      </c>
      <c r="BG127" s="1034"/>
      <c r="BH127" s="1034"/>
      <c r="BI127" s="1034"/>
      <c r="BJ127" s="1034"/>
      <c r="BK127" s="1034"/>
      <c r="BL127" s="1035"/>
      <c r="BM127" s="1036" t="s">
        <v>459</v>
      </c>
      <c r="BN127" s="1034"/>
      <c r="BO127" s="1034"/>
      <c r="BP127" s="1034"/>
      <c r="BQ127" s="1034"/>
      <c r="BR127" s="1034"/>
      <c r="BS127" s="1035"/>
      <c r="BT127" s="1036" t="s">
        <v>460</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461</v>
      </c>
      <c r="CQ127" s="925"/>
      <c r="CR127" s="925"/>
      <c r="CS127" s="925"/>
      <c r="CT127" s="925"/>
      <c r="CU127" s="925"/>
      <c r="CV127" s="925"/>
      <c r="CW127" s="925"/>
      <c r="CX127" s="925"/>
      <c r="CY127" s="925"/>
      <c r="CZ127" s="925"/>
      <c r="DA127" s="925"/>
      <c r="DB127" s="925"/>
      <c r="DC127" s="925"/>
      <c r="DD127" s="925"/>
      <c r="DE127" s="925"/>
      <c r="DF127" s="926"/>
      <c r="DG127" s="927" t="s">
        <v>121</v>
      </c>
      <c r="DH127" s="928"/>
      <c r="DI127" s="928"/>
      <c r="DJ127" s="928"/>
      <c r="DK127" s="928"/>
      <c r="DL127" s="928" t="s">
        <v>121</v>
      </c>
      <c r="DM127" s="928"/>
      <c r="DN127" s="928"/>
      <c r="DO127" s="928"/>
      <c r="DP127" s="928"/>
      <c r="DQ127" s="928" t="s">
        <v>121</v>
      </c>
      <c r="DR127" s="928"/>
      <c r="DS127" s="928"/>
      <c r="DT127" s="928"/>
      <c r="DU127" s="928"/>
      <c r="DV127" s="929" t="s">
        <v>121</v>
      </c>
      <c r="DW127" s="929"/>
      <c r="DX127" s="929"/>
      <c r="DY127" s="929"/>
      <c r="DZ127" s="930"/>
    </row>
    <row r="128" spans="1:130" s="230" customFormat="1" ht="26.25" customHeight="1" thickBot="1" x14ac:dyDescent="0.2">
      <c r="A128" s="1043" t="s">
        <v>462</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463</v>
      </c>
      <c r="X128" s="1045"/>
      <c r="Y128" s="1045"/>
      <c r="Z128" s="1046"/>
      <c r="AA128" s="1047">
        <v>2062267</v>
      </c>
      <c r="AB128" s="1048"/>
      <c r="AC128" s="1048"/>
      <c r="AD128" s="1048"/>
      <c r="AE128" s="1049"/>
      <c r="AF128" s="1050">
        <v>2096839</v>
      </c>
      <c r="AG128" s="1048"/>
      <c r="AH128" s="1048"/>
      <c r="AI128" s="1048"/>
      <c r="AJ128" s="1049"/>
      <c r="AK128" s="1050">
        <v>1958335</v>
      </c>
      <c r="AL128" s="1048"/>
      <c r="AM128" s="1048"/>
      <c r="AN128" s="1048"/>
      <c r="AO128" s="1049"/>
      <c r="AP128" s="1051"/>
      <c r="AQ128" s="1052"/>
      <c r="AR128" s="1052"/>
      <c r="AS128" s="1052"/>
      <c r="AT128" s="1053"/>
      <c r="AU128" s="232"/>
      <c r="AV128" s="232"/>
      <c r="AW128" s="232"/>
      <c r="AX128" s="898" t="s">
        <v>464</v>
      </c>
      <c r="AY128" s="899"/>
      <c r="AZ128" s="899"/>
      <c r="BA128" s="899"/>
      <c r="BB128" s="899"/>
      <c r="BC128" s="899"/>
      <c r="BD128" s="899"/>
      <c r="BE128" s="900"/>
      <c r="BF128" s="1054" t="s">
        <v>121</v>
      </c>
      <c r="BG128" s="1055"/>
      <c r="BH128" s="1055"/>
      <c r="BI128" s="1055"/>
      <c r="BJ128" s="1055"/>
      <c r="BK128" s="1055"/>
      <c r="BL128" s="1056"/>
      <c r="BM128" s="1054">
        <v>11.42</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465</v>
      </c>
      <c r="CQ128" s="726"/>
      <c r="CR128" s="726"/>
      <c r="CS128" s="726"/>
      <c r="CT128" s="726"/>
      <c r="CU128" s="726"/>
      <c r="CV128" s="726"/>
      <c r="CW128" s="726"/>
      <c r="CX128" s="726"/>
      <c r="CY128" s="726"/>
      <c r="CZ128" s="726"/>
      <c r="DA128" s="726"/>
      <c r="DB128" s="726"/>
      <c r="DC128" s="726"/>
      <c r="DD128" s="726"/>
      <c r="DE128" s="726"/>
      <c r="DF128" s="1038"/>
      <c r="DG128" s="1039" t="s">
        <v>121</v>
      </c>
      <c r="DH128" s="1040"/>
      <c r="DI128" s="1040"/>
      <c r="DJ128" s="1040"/>
      <c r="DK128" s="1040"/>
      <c r="DL128" s="1040" t="s">
        <v>121</v>
      </c>
      <c r="DM128" s="1040"/>
      <c r="DN128" s="1040"/>
      <c r="DO128" s="1040"/>
      <c r="DP128" s="1040"/>
      <c r="DQ128" s="1040" t="s">
        <v>121</v>
      </c>
      <c r="DR128" s="1040"/>
      <c r="DS128" s="1040"/>
      <c r="DT128" s="1040"/>
      <c r="DU128" s="1040"/>
      <c r="DV128" s="1041" t="s">
        <v>121</v>
      </c>
      <c r="DW128" s="1041"/>
      <c r="DX128" s="1041"/>
      <c r="DY128" s="1041"/>
      <c r="DZ128" s="1042"/>
    </row>
    <row r="129" spans="1:131" s="230" customFormat="1" ht="26.25" customHeight="1" x14ac:dyDescent="0.15">
      <c r="A129" s="936" t="s">
        <v>102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466</v>
      </c>
      <c r="X129" s="1073"/>
      <c r="Y129" s="1073"/>
      <c r="Z129" s="1074"/>
      <c r="AA129" s="960">
        <v>41747087</v>
      </c>
      <c r="AB129" s="961"/>
      <c r="AC129" s="961"/>
      <c r="AD129" s="961"/>
      <c r="AE129" s="962"/>
      <c r="AF129" s="963">
        <v>40924240</v>
      </c>
      <c r="AG129" s="961"/>
      <c r="AH129" s="961"/>
      <c r="AI129" s="961"/>
      <c r="AJ129" s="962"/>
      <c r="AK129" s="963">
        <v>41683675</v>
      </c>
      <c r="AL129" s="961"/>
      <c r="AM129" s="961"/>
      <c r="AN129" s="961"/>
      <c r="AO129" s="962"/>
      <c r="AP129" s="1075"/>
      <c r="AQ129" s="1076"/>
      <c r="AR129" s="1076"/>
      <c r="AS129" s="1076"/>
      <c r="AT129" s="1077"/>
      <c r="AU129" s="233"/>
      <c r="AV129" s="233"/>
      <c r="AW129" s="233"/>
      <c r="AX129" s="1067" t="s">
        <v>467</v>
      </c>
      <c r="AY129" s="925"/>
      <c r="AZ129" s="925"/>
      <c r="BA129" s="925"/>
      <c r="BB129" s="925"/>
      <c r="BC129" s="925"/>
      <c r="BD129" s="925"/>
      <c r="BE129" s="926"/>
      <c r="BF129" s="1068" t="s">
        <v>121</v>
      </c>
      <c r="BG129" s="1069"/>
      <c r="BH129" s="1069"/>
      <c r="BI129" s="1069"/>
      <c r="BJ129" s="1069"/>
      <c r="BK129" s="1069"/>
      <c r="BL129" s="1070"/>
      <c r="BM129" s="1068">
        <v>16.420000000000002</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6" t="s">
        <v>468</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469</v>
      </c>
      <c r="X130" s="1073"/>
      <c r="Y130" s="1073"/>
      <c r="Z130" s="1074"/>
      <c r="AA130" s="960">
        <v>5061656</v>
      </c>
      <c r="AB130" s="961"/>
      <c r="AC130" s="961"/>
      <c r="AD130" s="961"/>
      <c r="AE130" s="962"/>
      <c r="AF130" s="963">
        <v>4981387</v>
      </c>
      <c r="AG130" s="961"/>
      <c r="AH130" s="961"/>
      <c r="AI130" s="961"/>
      <c r="AJ130" s="962"/>
      <c r="AK130" s="963">
        <v>4948305</v>
      </c>
      <c r="AL130" s="961"/>
      <c r="AM130" s="961"/>
      <c r="AN130" s="961"/>
      <c r="AO130" s="962"/>
      <c r="AP130" s="1075"/>
      <c r="AQ130" s="1076"/>
      <c r="AR130" s="1076"/>
      <c r="AS130" s="1076"/>
      <c r="AT130" s="1077"/>
      <c r="AU130" s="233"/>
      <c r="AV130" s="233"/>
      <c r="AW130" s="233"/>
      <c r="AX130" s="1067" t="s">
        <v>470</v>
      </c>
      <c r="AY130" s="925"/>
      <c r="AZ130" s="925"/>
      <c r="BA130" s="925"/>
      <c r="BB130" s="925"/>
      <c r="BC130" s="925"/>
      <c r="BD130" s="925"/>
      <c r="BE130" s="926"/>
      <c r="BF130" s="1103">
        <v>7.7</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471</v>
      </c>
      <c r="X131" s="1110"/>
      <c r="Y131" s="1110"/>
      <c r="Z131" s="1111"/>
      <c r="AA131" s="1006">
        <v>36685431</v>
      </c>
      <c r="AB131" s="988"/>
      <c r="AC131" s="988"/>
      <c r="AD131" s="988"/>
      <c r="AE131" s="989"/>
      <c r="AF131" s="987">
        <v>35942853</v>
      </c>
      <c r="AG131" s="988"/>
      <c r="AH131" s="988"/>
      <c r="AI131" s="988"/>
      <c r="AJ131" s="989"/>
      <c r="AK131" s="987">
        <v>36735370</v>
      </c>
      <c r="AL131" s="988"/>
      <c r="AM131" s="988"/>
      <c r="AN131" s="988"/>
      <c r="AO131" s="989"/>
      <c r="AP131" s="1112"/>
      <c r="AQ131" s="1113"/>
      <c r="AR131" s="1113"/>
      <c r="AS131" s="1113"/>
      <c r="AT131" s="1114"/>
      <c r="AU131" s="233"/>
      <c r="AV131" s="233"/>
      <c r="AW131" s="233"/>
      <c r="AX131" s="1085" t="s">
        <v>472</v>
      </c>
      <c r="AY131" s="726"/>
      <c r="AZ131" s="726"/>
      <c r="BA131" s="726"/>
      <c r="BB131" s="726"/>
      <c r="BC131" s="726"/>
      <c r="BD131" s="726"/>
      <c r="BE131" s="1038"/>
      <c r="BF131" s="1086">
        <v>71.900000000000006</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2" t="s">
        <v>473</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474</v>
      </c>
      <c r="W132" s="1096"/>
      <c r="X132" s="1096"/>
      <c r="Y132" s="1096"/>
      <c r="Z132" s="1097"/>
      <c r="AA132" s="1098">
        <v>7.1865804170000001</v>
      </c>
      <c r="AB132" s="1099"/>
      <c r="AC132" s="1099"/>
      <c r="AD132" s="1099"/>
      <c r="AE132" s="1100"/>
      <c r="AF132" s="1101">
        <v>7.8333820630000002</v>
      </c>
      <c r="AG132" s="1099"/>
      <c r="AH132" s="1099"/>
      <c r="AI132" s="1099"/>
      <c r="AJ132" s="1100"/>
      <c r="AK132" s="1101">
        <v>8.2058571889999996</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475</v>
      </c>
      <c r="W133" s="1079"/>
      <c r="X133" s="1079"/>
      <c r="Y133" s="1079"/>
      <c r="Z133" s="1080"/>
      <c r="AA133" s="1081">
        <v>6.6</v>
      </c>
      <c r="AB133" s="1082"/>
      <c r="AC133" s="1082"/>
      <c r="AD133" s="1082"/>
      <c r="AE133" s="1083"/>
      <c r="AF133" s="1081">
        <v>7.1</v>
      </c>
      <c r="AG133" s="1082"/>
      <c r="AH133" s="1082"/>
      <c r="AI133" s="1082"/>
      <c r="AJ133" s="1083"/>
      <c r="AK133" s="1081">
        <v>7.7</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0o5/qiadHVtPOEdwnTD78xX0EaXVVr86a9pbo3KNEwwABqyNWRsZlhXbmQsCD0nc/rIqE9aysYBUnUAgBITJA==" saltValue="fPfpRZDajKcnrfpRwPj2b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K56" zoomScaleNormal="85" zoomScaleSheetLayoutView="100" workbookViewId="0">
      <selection activeCell="CQ27" sqref="CQ27"/>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ZMs+mlK/my4ytbDidjU0dP57dEem/bdhUBE3biCvCG3PX7y+3PEC8D8zYf/0fJFLjVdYBrdQ9q2Hfg348BXKQ==" saltValue="8PlA3rO2yv7eM/Ptw1hri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G58"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cRv0aqablbuuCjbJtvxSptj+ohAsIM8UbHk6DHwvKIvi4wR02kNLZcTdg8LP5ftcvLL4Kj1WWikLVoA0kyTtQ==" saltValue="tAoAJOzl5qv7UvTcZpR2S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E31"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484</v>
      </c>
      <c r="AL9" s="1119"/>
      <c r="AM9" s="1119"/>
      <c r="AN9" s="1120"/>
      <c r="AO9" s="281">
        <v>10065588</v>
      </c>
      <c r="AP9" s="281">
        <v>60329</v>
      </c>
      <c r="AQ9" s="282">
        <v>61513</v>
      </c>
      <c r="AR9" s="283">
        <v>-1.9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485</v>
      </c>
      <c r="AL10" s="1119"/>
      <c r="AM10" s="1119"/>
      <c r="AN10" s="1120"/>
      <c r="AO10" s="284">
        <v>177416</v>
      </c>
      <c r="AP10" s="284">
        <v>1063</v>
      </c>
      <c r="AQ10" s="285">
        <v>1262</v>
      </c>
      <c r="AR10" s="286">
        <v>-15.8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486</v>
      </c>
      <c r="AL11" s="1119"/>
      <c r="AM11" s="1119"/>
      <c r="AN11" s="1120"/>
      <c r="AO11" s="284">
        <v>170501</v>
      </c>
      <c r="AP11" s="284">
        <v>1022</v>
      </c>
      <c r="AQ11" s="285">
        <v>1079</v>
      </c>
      <c r="AR11" s="286">
        <v>-5.3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487</v>
      </c>
      <c r="AL12" s="1119"/>
      <c r="AM12" s="1119"/>
      <c r="AN12" s="1120"/>
      <c r="AO12" s="284" t="s">
        <v>488</v>
      </c>
      <c r="AP12" s="284" t="s">
        <v>488</v>
      </c>
      <c r="AQ12" s="285">
        <v>46</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489</v>
      </c>
      <c r="AL13" s="1119"/>
      <c r="AM13" s="1119"/>
      <c r="AN13" s="1120"/>
      <c r="AO13" s="284">
        <v>470448</v>
      </c>
      <c r="AP13" s="284">
        <v>2820</v>
      </c>
      <c r="AQ13" s="285">
        <v>2016</v>
      </c>
      <c r="AR13" s="286">
        <v>39.9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490</v>
      </c>
      <c r="AL14" s="1119"/>
      <c r="AM14" s="1119"/>
      <c r="AN14" s="1120"/>
      <c r="AO14" s="284">
        <v>287138</v>
      </c>
      <c r="AP14" s="284">
        <v>1721</v>
      </c>
      <c r="AQ14" s="285">
        <v>1290</v>
      </c>
      <c r="AR14" s="286">
        <v>33.4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491</v>
      </c>
      <c r="AL15" s="1122"/>
      <c r="AM15" s="1122"/>
      <c r="AN15" s="1123"/>
      <c r="AO15" s="284">
        <v>-297971</v>
      </c>
      <c r="AP15" s="284">
        <v>-1786</v>
      </c>
      <c r="AQ15" s="285">
        <v>-2388</v>
      </c>
      <c r="AR15" s="286">
        <v>-25.2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177</v>
      </c>
      <c r="AL16" s="1122"/>
      <c r="AM16" s="1122"/>
      <c r="AN16" s="1123"/>
      <c r="AO16" s="284">
        <v>10873120</v>
      </c>
      <c r="AP16" s="284">
        <v>65169</v>
      </c>
      <c r="AQ16" s="285">
        <v>64818</v>
      </c>
      <c r="AR16" s="286">
        <v>0.5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496</v>
      </c>
      <c r="AL21" s="1125"/>
      <c r="AM21" s="1125"/>
      <c r="AN21" s="1126"/>
      <c r="AO21" s="297">
        <v>6.89</v>
      </c>
      <c r="AP21" s="298">
        <v>6.09</v>
      </c>
      <c r="AQ21" s="299">
        <v>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497</v>
      </c>
      <c r="AL22" s="1125"/>
      <c r="AM22" s="1125"/>
      <c r="AN22" s="1126"/>
      <c r="AO22" s="302">
        <v>98.2</v>
      </c>
      <c r="AP22" s="303">
        <v>99.7</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5" t="s">
        <v>498</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501</v>
      </c>
      <c r="AL32" s="1133"/>
      <c r="AM32" s="1133"/>
      <c r="AN32" s="1134"/>
      <c r="AO32" s="312">
        <v>7695543</v>
      </c>
      <c r="AP32" s="312">
        <v>46124</v>
      </c>
      <c r="AQ32" s="313">
        <v>26619</v>
      </c>
      <c r="AR32" s="314">
        <v>73.3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502</v>
      </c>
      <c r="AL33" s="1133"/>
      <c r="AM33" s="1133"/>
      <c r="AN33" s="1134"/>
      <c r="AO33" s="312" t="s">
        <v>488</v>
      </c>
      <c r="AP33" s="312" t="s">
        <v>488</v>
      </c>
      <c r="AQ33" s="313">
        <v>3</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503</v>
      </c>
      <c r="AL34" s="1133"/>
      <c r="AM34" s="1133"/>
      <c r="AN34" s="1134"/>
      <c r="AO34" s="312" t="s">
        <v>488</v>
      </c>
      <c r="AP34" s="312" t="s">
        <v>488</v>
      </c>
      <c r="AQ34" s="313">
        <v>28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504</v>
      </c>
      <c r="AL35" s="1133"/>
      <c r="AM35" s="1133"/>
      <c r="AN35" s="1134"/>
      <c r="AO35" s="312">
        <v>1649419</v>
      </c>
      <c r="AP35" s="312">
        <v>9886</v>
      </c>
      <c r="AQ35" s="313">
        <v>5266</v>
      </c>
      <c r="AR35" s="314">
        <v>87.7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505</v>
      </c>
      <c r="AL36" s="1133"/>
      <c r="AM36" s="1133"/>
      <c r="AN36" s="1134"/>
      <c r="AO36" s="312">
        <v>399795</v>
      </c>
      <c r="AP36" s="312">
        <v>2396</v>
      </c>
      <c r="AQ36" s="313">
        <v>468</v>
      </c>
      <c r="AR36" s="314">
        <v>412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506</v>
      </c>
      <c r="AL37" s="1133"/>
      <c r="AM37" s="1133"/>
      <c r="AN37" s="1134"/>
      <c r="AO37" s="312">
        <v>176335</v>
      </c>
      <c r="AP37" s="312">
        <v>1057</v>
      </c>
      <c r="AQ37" s="313">
        <v>985</v>
      </c>
      <c r="AR37" s="314">
        <v>7.3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507</v>
      </c>
      <c r="AL38" s="1136"/>
      <c r="AM38" s="1136"/>
      <c r="AN38" s="1137"/>
      <c r="AO38" s="315" t="s">
        <v>488</v>
      </c>
      <c r="AP38" s="315" t="s">
        <v>488</v>
      </c>
      <c r="AQ38" s="316">
        <v>1</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508</v>
      </c>
      <c r="AL39" s="1136"/>
      <c r="AM39" s="1136"/>
      <c r="AN39" s="1137"/>
      <c r="AO39" s="312">
        <v>-1958335</v>
      </c>
      <c r="AP39" s="312">
        <v>-11737</v>
      </c>
      <c r="AQ39" s="313">
        <v>-7209</v>
      </c>
      <c r="AR39" s="314">
        <v>62.8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509</v>
      </c>
      <c r="AL40" s="1133"/>
      <c r="AM40" s="1133"/>
      <c r="AN40" s="1134"/>
      <c r="AO40" s="312">
        <v>-4948305</v>
      </c>
      <c r="AP40" s="312">
        <v>-29658</v>
      </c>
      <c r="AQ40" s="313">
        <v>-18404</v>
      </c>
      <c r="AR40" s="314">
        <v>61.1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287</v>
      </c>
      <c r="AL41" s="1139"/>
      <c r="AM41" s="1139"/>
      <c r="AN41" s="1140"/>
      <c r="AO41" s="312">
        <v>3014452</v>
      </c>
      <c r="AP41" s="312">
        <v>18067</v>
      </c>
      <c r="AQ41" s="313">
        <v>7755</v>
      </c>
      <c r="AR41" s="314">
        <v>133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479</v>
      </c>
      <c r="AN49" s="1129" t="s">
        <v>512</v>
      </c>
      <c r="AO49" s="1130"/>
      <c r="AP49" s="1130"/>
      <c r="AQ49" s="1130"/>
      <c r="AR49" s="113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11900067</v>
      </c>
      <c r="AN51" s="334">
        <v>69493</v>
      </c>
      <c r="AO51" s="335">
        <v>-3.5</v>
      </c>
      <c r="AP51" s="336">
        <v>37644</v>
      </c>
      <c r="AQ51" s="337">
        <v>13.5</v>
      </c>
      <c r="AR51" s="338">
        <v>-17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6174784</v>
      </c>
      <c r="AN52" s="342">
        <v>36059</v>
      </c>
      <c r="AO52" s="343">
        <v>12.5</v>
      </c>
      <c r="AP52" s="344">
        <v>24939</v>
      </c>
      <c r="AQ52" s="345">
        <v>22.5</v>
      </c>
      <c r="AR52" s="346">
        <v>-10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13870027</v>
      </c>
      <c r="AN53" s="334">
        <v>81490</v>
      </c>
      <c r="AO53" s="335">
        <v>17.3</v>
      </c>
      <c r="AP53" s="336">
        <v>39221</v>
      </c>
      <c r="AQ53" s="337">
        <v>4.2</v>
      </c>
      <c r="AR53" s="338">
        <v>13.1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8298104</v>
      </c>
      <c r="AN54" s="342">
        <v>48754</v>
      </c>
      <c r="AO54" s="343">
        <v>35.200000000000003</v>
      </c>
      <c r="AP54" s="344">
        <v>24821</v>
      </c>
      <c r="AQ54" s="345">
        <v>-0.5</v>
      </c>
      <c r="AR54" s="346">
        <v>35.700000000000003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9967094</v>
      </c>
      <c r="AN55" s="334">
        <v>58793</v>
      </c>
      <c r="AO55" s="335">
        <v>-27.9</v>
      </c>
      <c r="AP55" s="336">
        <v>38566</v>
      </c>
      <c r="AQ55" s="337">
        <v>-1.7</v>
      </c>
      <c r="AR55" s="338">
        <v>-26.2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5020550</v>
      </c>
      <c r="AN56" s="342">
        <v>29615</v>
      </c>
      <c r="AO56" s="343">
        <v>-39.299999999999997</v>
      </c>
      <c r="AP56" s="344">
        <v>24059</v>
      </c>
      <c r="AQ56" s="345">
        <v>-3.1</v>
      </c>
      <c r="AR56" s="346">
        <v>-36.200000000000003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7890320</v>
      </c>
      <c r="AN57" s="334">
        <v>46883</v>
      </c>
      <c r="AO57" s="335">
        <v>-20.3</v>
      </c>
      <c r="AP57" s="336">
        <v>35156</v>
      </c>
      <c r="AQ57" s="337">
        <v>-8.8000000000000007</v>
      </c>
      <c r="AR57" s="338">
        <v>-11.5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4501214</v>
      </c>
      <c r="AN58" s="342">
        <v>26745</v>
      </c>
      <c r="AO58" s="343">
        <v>-9.6999999999999993</v>
      </c>
      <c r="AP58" s="344">
        <v>22430</v>
      </c>
      <c r="AQ58" s="345">
        <v>-6.8</v>
      </c>
      <c r="AR58" s="346">
        <v>-2.9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11195206</v>
      </c>
      <c r="AN59" s="334">
        <v>67099</v>
      </c>
      <c r="AO59" s="335">
        <v>43.1</v>
      </c>
      <c r="AP59" s="336">
        <v>37029</v>
      </c>
      <c r="AQ59" s="337">
        <v>5.3</v>
      </c>
      <c r="AR59" s="338">
        <v>37.799999999999997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4601783</v>
      </c>
      <c r="AN60" s="342">
        <v>27581</v>
      </c>
      <c r="AO60" s="343">
        <v>3.1</v>
      </c>
      <c r="AP60" s="344">
        <v>23232</v>
      </c>
      <c r="AQ60" s="345">
        <v>3.6</v>
      </c>
      <c r="AR60" s="346">
        <v>-0.5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10964543</v>
      </c>
      <c r="AN61" s="349">
        <v>64752</v>
      </c>
      <c r="AO61" s="350">
        <v>1.7</v>
      </c>
      <c r="AP61" s="351">
        <v>37523</v>
      </c>
      <c r="AQ61" s="352">
        <v>2.5</v>
      </c>
      <c r="AR61" s="338">
        <v>-0.8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5719287</v>
      </c>
      <c r="AN62" s="342">
        <v>33751</v>
      </c>
      <c r="AO62" s="343">
        <v>0.4</v>
      </c>
      <c r="AP62" s="344">
        <v>23896</v>
      </c>
      <c r="AQ62" s="345">
        <v>3.1</v>
      </c>
      <c r="AR62" s="346">
        <v>-2.7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MqMPOaZ7dfDiWVdhmIPNrN3DrK4vfdTW6ep23+Nrtb+cOeX5vwF02w4WBH190Qi5Te2vCtm4qRmcGef2oVfPg==" saltValue="FlrJQJOizNfYntSZR6qP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4" zoomScaleNormal="100" zoomScaleSheetLayoutView="55" workbookViewId="0">
      <selection activeCell="AF85" sqref="AF85"/>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DiT4ahjBpDfSddoFIqDOdF6ei0bVA4XGVYdJkwncbEfLYKiEywJl61zw7b1lUPw+RJldWM1DFvQgqls4b7fIxQ==" saltValue="Z10DX3AcrYkONAuIfFOe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Normal="100" zoomScaleSheetLayoutView="55" workbookViewId="0">
      <selection activeCell="AC88" sqref="AC88"/>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ssCGQ+TwID+sARYB3dXnZTxTD/1kIVXVk/htwcAB/69/nAmxTp9llSkad25+ZgjKp8y+L8TUKDQHCxWM9kYg5A==" saltValue="7r7QQ2QquG7E/bHpKRxL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E38"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1" t="s">
        <v>3</v>
      </c>
      <c r="D47" s="1141"/>
      <c r="E47" s="1142"/>
      <c r="F47" s="11">
        <v>8.92</v>
      </c>
      <c r="G47" s="12">
        <v>8.84</v>
      </c>
      <c r="H47" s="12">
        <v>9.52</v>
      </c>
      <c r="I47" s="12">
        <v>10.37</v>
      </c>
      <c r="J47" s="13">
        <v>10.6</v>
      </c>
    </row>
    <row r="48" spans="2:10" ht="57.75" customHeight="1" x14ac:dyDescent="0.15">
      <c r="B48" s="14"/>
      <c r="C48" s="1143" t="s">
        <v>4</v>
      </c>
      <c r="D48" s="1143"/>
      <c r="E48" s="1144"/>
      <c r="F48" s="15">
        <v>3.92</v>
      </c>
      <c r="G48" s="16">
        <v>2.89</v>
      </c>
      <c r="H48" s="16">
        <v>4.6500000000000004</v>
      </c>
      <c r="I48" s="16">
        <v>3.9</v>
      </c>
      <c r="J48" s="17">
        <v>2.93</v>
      </c>
    </row>
    <row r="49" spans="2:10" ht="57.75" customHeight="1" thickBot="1" x14ac:dyDescent="0.2">
      <c r="B49" s="18"/>
      <c r="C49" s="1145" t="s">
        <v>5</v>
      </c>
      <c r="D49" s="1145"/>
      <c r="E49" s="1146"/>
      <c r="F49" s="19" t="s">
        <v>531</v>
      </c>
      <c r="G49" s="20" t="s">
        <v>532</v>
      </c>
      <c r="H49" s="20">
        <v>2.84</v>
      </c>
      <c r="I49" s="20" t="s">
        <v>533</v>
      </c>
      <c r="J49" s="21" t="s">
        <v>534</v>
      </c>
    </row>
    <row r="50" spans="2:10" x14ac:dyDescent="0.15"/>
  </sheetData>
  <sheetProtection algorithmName="SHA-512" hashValue="Rpfyq//6vP52yGhXJrO7RVZM+xOfR7Af41c5XIvCPRvQNNh/XED43p6K1GuYnJd6VqFC3xCw7bLH3p5OzevLMA==" saltValue="SYIOIjQ82jKt7CT/1tjC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2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3" t="s">
        <v>535</v>
      </c>
      <c r="D34" s="1153"/>
      <c r="E34" s="1154"/>
      <c r="F34" s="32" t="s">
        <v>536</v>
      </c>
      <c r="G34" s="33" t="s">
        <v>537</v>
      </c>
      <c r="H34" s="33">
        <v>3.56</v>
      </c>
      <c r="I34" s="33">
        <v>6.13</v>
      </c>
      <c r="J34" s="34">
        <v>5.0199999999999996</v>
      </c>
      <c r="K34" s="22"/>
      <c r="L34" s="22"/>
      <c r="M34" s="22"/>
      <c r="N34" s="22"/>
      <c r="O34" s="22"/>
      <c r="P34" s="22"/>
    </row>
    <row r="35" spans="1:16" ht="39" customHeight="1" x14ac:dyDescent="0.15">
      <c r="A35" s="22"/>
      <c r="B35" s="35"/>
      <c r="C35" s="1147" t="s">
        <v>538</v>
      </c>
      <c r="D35" s="1148"/>
      <c r="E35" s="1149"/>
      <c r="F35" s="36">
        <v>4.28</v>
      </c>
      <c r="G35" s="37">
        <v>4.28</v>
      </c>
      <c r="H35" s="37">
        <v>4.22</v>
      </c>
      <c r="I35" s="37">
        <v>4.42</v>
      </c>
      <c r="J35" s="38">
        <v>4.26</v>
      </c>
      <c r="K35" s="22"/>
      <c r="L35" s="22"/>
      <c r="M35" s="22"/>
      <c r="N35" s="22"/>
      <c r="O35" s="22"/>
      <c r="P35" s="22"/>
    </row>
    <row r="36" spans="1:16" ht="39" customHeight="1" x14ac:dyDescent="0.15">
      <c r="A36" s="22"/>
      <c r="B36" s="35"/>
      <c r="C36" s="1147" t="s">
        <v>539</v>
      </c>
      <c r="D36" s="1148"/>
      <c r="E36" s="1149"/>
      <c r="F36" s="36">
        <v>3.64</v>
      </c>
      <c r="G36" s="37">
        <v>3.72</v>
      </c>
      <c r="H36" s="37">
        <v>3.84</v>
      </c>
      <c r="I36" s="37">
        <v>3.96</v>
      </c>
      <c r="J36" s="38">
        <v>3.69</v>
      </c>
      <c r="K36" s="22"/>
      <c r="L36" s="22"/>
      <c r="M36" s="22"/>
      <c r="N36" s="22"/>
      <c r="O36" s="22"/>
      <c r="P36" s="22"/>
    </row>
    <row r="37" spans="1:16" ht="39" customHeight="1" x14ac:dyDescent="0.15">
      <c r="A37" s="22"/>
      <c r="B37" s="35"/>
      <c r="C37" s="1147" t="s">
        <v>540</v>
      </c>
      <c r="D37" s="1148"/>
      <c r="E37" s="1149"/>
      <c r="F37" s="36">
        <v>3.92</v>
      </c>
      <c r="G37" s="37">
        <v>2.88</v>
      </c>
      <c r="H37" s="37">
        <v>4.6399999999999997</v>
      </c>
      <c r="I37" s="37">
        <v>3.89</v>
      </c>
      <c r="J37" s="38">
        <v>2.93</v>
      </c>
      <c r="K37" s="22"/>
      <c r="L37" s="22"/>
      <c r="M37" s="22"/>
      <c r="N37" s="22"/>
      <c r="O37" s="22"/>
      <c r="P37" s="22"/>
    </row>
    <row r="38" spans="1:16" ht="39" customHeight="1" x14ac:dyDescent="0.15">
      <c r="A38" s="22"/>
      <c r="B38" s="35"/>
      <c r="C38" s="1147" t="s">
        <v>541</v>
      </c>
      <c r="D38" s="1148"/>
      <c r="E38" s="1149"/>
      <c r="F38" s="36">
        <v>1.34</v>
      </c>
      <c r="G38" s="37">
        <v>1.17</v>
      </c>
      <c r="H38" s="37">
        <v>0.96</v>
      </c>
      <c r="I38" s="37">
        <v>0.92</v>
      </c>
      <c r="J38" s="38">
        <v>0.87</v>
      </c>
      <c r="K38" s="22"/>
      <c r="L38" s="22"/>
      <c r="M38" s="22"/>
      <c r="N38" s="22"/>
      <c r="O38" s="22"/>
      <c r="P38" s="22"/>
    </row>
    <row r="39" spans="1:16" ht="39" customHeight="1" x14ac:dyDescent="0.15">
      <c r="A39" s="22"/>
      <c r="B39" s="35"/>
      <c r="C39" s="1147" t="s">
        <v>542</v>
      </c>
      <c r="D39" s="1148"/>
      <c r="E39" s="1149"/>
      <c r="F39" s="36">
        <v>0.3</v>
      </c>
      <c r="G39" s="37">
        <v>0.95</v>
      </c>
      <c r="H39" s="37">
        <v>0.59</v>
      </c>
      <c r="I39" s="37">
        <v>1.1100000000000001</v>
      </c>
      <c r="J39" s="38">
        <v>0.71</v>
      </c>
      <c r="K39" s="22"/>
      <c r="L39" s="22"/>
      <c r="M39" s="22"/>
      <c r="N39" s="22"/>
      <c r="O39" s="22"/>
      <c r="P39" s="22"/>
    </row>
    <row r="40" spans="1:16" ht="39" customHeight="1" x14ac:dyDescent="0.15">
      <c r="A40" s="22"/>
      <c r="B40" s="35"/>
      <c r="C40" s="1147" t="s">
        <v>543</v>
      </c>
      <c r="D40" s="1148"/>
      <c r="E40" s="1149"/>
      <c r="F40" s="36">
        <v>0.17</v>
      </c>
      <c r="G40" s="37">
        <v>0.18</v>
      </c>
      <c r="H40" s="37">
        <v>0.18</v>
      </c>
      <c r="I40" s="37">
        <v>0.19</v>
      </c>
      <c r="J40" s="38">
        <v>0.19</v>
      </c>
      <c r="K40" s="22"/>
      <c r="L40" s="22"/>
      <c r="M40" s="22"/>
      <c r="N40" s="22"/>
      <c r="O40" s="22"/>
      <c r="P40" s="22"/>
    </row>
    <row r="41" spans="1:16" ht="39" customHeight="1" x14ac:dyDescent="0.15">
      <c r="A41" s="22"/>
      <c r="B41" s="35"/>
      <c r="C41" s="1147" t="s">
        <v>544</v>
      </c>
      <c r="D41" s="1148"/>
      <c r="E41" s="1149"/>
      <c r="F41" s="36">
        <v>0.2</v>
      </c>
      <c r="G41" s="37">
        <v>0.32</v>
      </c>
      <c r="H41" s="37">
        <v>0.22</v>
      </c>
      <c r="I41" s="37">
        <v>0.01</v>
      </c>
      <c r="J41" s="38">
        <v>0.01</v>
      </c>
      <c r="K41" s="22"/>
      <c r="L41" s="22"/>
      <c r="M41" s="22"/>
      <c r="N41" s="22"/>
      <c r="O41" s="22"/>
      <c r="P41" s="22"/>
    </row>
    <row r="42" spans="1:16" ht="39" customHeight="1" x14ac:dyDescent="0.15">
      <c r="A42" s="22"/>
      <c r="B42" s="39"/>
      <c r="C42" s="1147" t="s">
        <v>545</v>
      </c>
      <c r="D42" s="1148"/>
      <c r="E42" s="1149"/>
      <c r="F42" s="36" t="s">
        <v>488</v>
      </c>
      <c r="G42" s="37" t="s">
        <v>488</v>
      </c>
      <c r="H42" s="37" t="s">
        <v>488</v>
      </c>
      <c r="I42" s="37" t="s">
        <v>488</v>
      </c>
      <c r="J42" s="38" t="s">
        <v>488</v>
      </c>
      <c r="K42" s="22"/>
      <c r="L42" s="22"/>
      <c r="M42" s="22"/>
      <c r="N42" s="22"/>
      <c r="O42" s="22"/>
      <c r="P42" s="22"/>
    </row>
    <row r="43" spans="1:16" ht="39" customHeight="1" thickBot="1" x14ac:dyDescent="0.2">
      <c r="A43" s="22"/>
      <c r="B43" s="40"/>
      <c r="C43" s="1150" t="s">
        <v>546</v>
      </c>
      <c r="D43" s="1151"/>
      <c r="E43" s="1152"/>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nLXXEtW6JxZAsvuBhqXcJyuFuCJLklRhmG+cODGu9CGxXylXhqrHN1+5+Jg/P3IdJPz0d5leLBVN+IQ/wNhYA==" saltValue="VkUKdBMvGNCWfmdtV70U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0" zoomScale="85" zoomScaleNormal="85" zoomScaleSheetLayoutView="55" workbookViewId="0">
      <selection activeCell="O50" sqref="O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5" t="s">
        <v>9</v>
      </c>
      <c r="C45" s="1156"/>
      <c r="D45" s="58"/>
      <c r="E45" s="1161" t="s">
        <v>10</v>
      </c>
      <c r="F45" s="1161"/>
      <c r="G45" s="1161"/>
      <c r="H45" s="1161"/>
      <c r="I45" s="1161"/>
      <c r="J45" s="1162"/>
      <c r="K45" s="59">
        <v>7207</v>
      </c>
      <c r="L45" s="60">
        <v>7196</v>
      </c>
      <c r="M45" s="60">
        <v>7446</v>
      </c>
      <c r="N45" s="60">
        <v>7703</v>
      </c>
      <c r="O45" s="61">
        <v>7696</v>
      </c>
      <c r="P45" s="48"/>
      <c r="Q45" s="48"/>
      <c r="R45" s="48"/>
      <c r="S45" s="48"/>
      <c r="T45" s="48"/>
      <c r="U45" s="48"/>
    </row>
    <row r="46" spans="1:21" ht="30.75" customHeight="1" x14ac:dyDescent="0.15">
      <c r="A46" s="48"/>
      <c r="B46" s="1157"/>
      <c r="C46" s="1158"/>
      <c r="D46" s="62"/>
      <c r="E46" s="1163" t="s">
        <v>11</v>
      </c>
      <c r="F46" s="1163"/>
      <c r="G46" s="1163"/>
      <c r="H46" s="1163"/>
      <c r="I46" s="1163"/>
      <c r="J46" s="1164"/>
      <c r="K46" s="63" t="s">
        <v>488</v>
      </c>
      <c r="L46" s="64" t="s">
        <v>488</v>
      </c>
      <c r="M46" s="64" t="s">
        <v>488</v>
      </c>
      <c r="N46" s="64" t="s">
        <v>488</v>
      </c>
      <c r="O46" s="65" t="s">
        <v>488</v>
      </c>
      <c r="P46" s="48"/>
      <c r="Q46" s="48"/>
      <c r="R46" s="48"/>
      <c r="S46" s="48"/>
      <c r="T46" s="48"/>
      <c r="U46" s="48"/>
    </row>
    <row r="47" spans="1:21" ht="30.75" customHeight="1" x14ac:dyDescent="0.15">
      <c r="A47" s="48"/>
      <c r="B47" s="1157"/>
      <c r="C47" s="1158"/>
      <c r="D47" s="62"/>
      <c r="E47" s="1163" t="s">
        <v>12</v>
      </c>
      <c r="F47" s="1163"/>
      <c r="G47" s="1163"/>
      <c r="H47" s="1163"/>
      <c r="I47" s="1163"/>
      <c r="J47" s="1164"/>
      <c r="K47" s="63" t="s">
        <v>488</v>
      </c>
      <c r="L47" s="64" t="s">
        <v>488</v>
      </c>
      <c r="M47" s="64" t="s">
        <v>488</v>
      </c>
      <c r="N47" s="64" t="s">
        <v>488</v>
      </c>
      <c r="O47" s="65" t="s">
        <v>488</v>
      </c>
      <c r="P47" s="48"/>
      <c r="Q47" s="48"/>
      <c r="R47" s="48"/>
      <c r="S47" s="48"/>
      <c r="T47" s="48"/>
      <c r="U47" s="48"/>
    </row>
    <row r="48" spans="1:21" ht="30.75" customHeight="1" x14ac:dyDescent="0.15">
      <c r="A48" s="48"/>
      <c r="B48" s="1157"/>
      <c r="C48" s="1158"/>
      <c r="D48" s="62"/>
      <c r="E48" s="1163" t="s">
        <v>13</v>
      </c>
      <c r="F48" s="1163"/>
      <c r="G48" s="1163"/>
      <c r="H48" s="1163"/>
      <c r="I48" s="1163"/>
      <c r="J48" s="1164"/>
      <c r="K48" s="63">
        <v>1648</v>
      </c>
      <c r="L48" s="64">
        <v>1686</v>
      </c>
      <c r="M48" s="64">
        <v>1694</v>
      </c>
      <c r="N48" s="64">
        <v>1651</v>
      </c>
      <c r="O48" s="65">
        <v>1649</v>
      </c>
      <c r="P48" s="48"/>
      <c r="Q48" s="48"/>
      <c r="R48" s="48"/>
      <c r="S48" s="48"/>
      <c r="T48" s="48"/>
      <c r="U48" s="48"/>
    </row>
    <row r="49" spans="1:21" ht="30.75" customHeight="1" x14ac:dyDescent="0.15">
      <c r="A49" s="48"/>
      <c r="B49" s="1157"/>
      <c r="C49" s="1158"/>
      <c r="D49" s="62"/>
      <c r="E49" s="1163" t="s">
        <v>14</v>
      </c>
      <c r="F49" s="1163"/>
      <c r="G49" s="1163"/>
      <c r="H49" s="1163"/>
      <c r="I49" s="1163"/>
      <c r="J49" s="1164"/>
      <c r="K49" s="63">
        <v>396</v>
      </c>
      <c r="L49" s="64">
        <v>401</v>
      </c>
      <c r="M49" s="64">
        <v>359</v>
      </c>
      <c r="N49" s="64">
        <v>362</v>
      </c>
      <c r="O49" s="65">
        <v>400</v>
      </c>
      <c r="P49" s="48"/>
      <c r="Q49" s="48"/>
      <c r="R49" s="48"/>
      <c r="S49" s="48"/>
      <c r="T49" s="48"/>
      <c r="U49" s="48"/>
    </row>
    <row r="50" spans="1:21" ht="30.75" customHeight="1" x14ac:dyDescent="0.15">
      <c r="A50" s="48"/>
      <c r="B50" s="1157"/>
      <c r="C50" s="1158"/>
      <c r="D50" s="62"/>
      <c r="E50" s="1163" t="s">
        <v>15</v>
      </c>
      <c r="F50" s="1163"/>
      <c r="G50" s="1163"/>
      <c r="H50" s="1163"/>
      <c r="I50" s="1163"/>
      <c r="J50" s="1164"/>
      <c r="K50" s="63">
        <v>136</v>
      </c>
      <c r="L50" s="64">
        <v>157</v>
      </c>
      <c r="M50" s="64">
        <v>262</v>
      </c>
      <c r="N50" s="64">
        <v>178</v>
      </c>
      <c r="O50" s="65">
        <v>176</v>
      </c>
      <c r="P50" s="48"/>
      <c r="Q50" s="48"/>
      <c r="R50" s="48"/>
      <c r="S50" s="48"/>
      <c r="T50" s="48"/>
      <c r="U50" s="48"/>
    </row>
    <row r="51" spans="1:21" ht="30.75" customHeight="1" x14ac:dyDescent="0.15">
      <c r="A51" s="48"/>
      <c r="B51" s="1159"/>
      <c r="C51" s="1160"/>
      <c r="D51" s="66"/>
      <c r="E51" s="1163" t="s">
        <v>16</v>
      </c>
      <c r="F51" s="1163"/>
      <c r="G51" s="1163"/>
      <c r="H51" s="1163"/>
      <c r="I51" s="1163"/>
      <c r="J51" s="1164"/>
      <c r="K51" s="63" t="s">
        <v>488</v>
      </c>
      <c r="L51" s="64" t="s">
        <v>488</v>
      </c>
      <c r="M51" s="64" t="s">
        <v>488</v>
      </c>
      <c r="N51" s="64" t="s">
        <v>488</v>
      </c>
      <c r="O51" s="65" t="s">
        <v>488</v>
      </c>
      <c r="P51" s="48"/>
      <c r="Q51" s="48"/>
      <c r="R51" s="48"/>
      <c r="S51" s="48"/>
      <c r="T51" s="48"/>
      <c r="U51" s="48"/>
    </row>
    <row r="52" spans="1:21" ht="30.75" customHeight="1" x14ac:dyDescent="0.15">
      <c r="A52" s="48"/>
      <c r="B52" s="1165" t="s">
        <v>17</v>
      </c>
      <c r="C52" s="1166"/>
      <c r="D52" s="66"/>
      <c r="E52" s="1163" t="s">
        <v>18</v>
      </c>
      <c r="F52" s="1163"/>
      <c r="G52" s="1163"/>
      <c r="H52" s="1163"/>
      <c r="I52" s="1163"/>
      <c r="J52" s="1164"/>
      <c r="K52" s="63">
        <v>7163</v>
      </c>
      <c r="L52" s="64">
        <v>7191</v>
      </c>
      <c r="M52" s="64">
        <v>7124</v>
      </c>
      <c r="N52" s="64">
        <v>7078</v>
      </c>
      <c r="O52" s="65">
        <v>6907</v>
      </c>
      <c r="P52" s="48"/>
      <c r="Q52" s="48"/>
      <c r="R52" s="48"/>
      <c r="S52" s="48"/>
      <c r="T52" s="48"/>
      <c r="U52" s="48"/>
    </row>
    <row r="53" spans="1:21" ht="30.75" customHeight="1" thickBot="1" x14ac:dyDescent="0.2">
      <c r="A53" s="48"/>
      <c r="B53" s="1167" t="s">
        <v>19</v>
      </c>
      <c r="C53" s="1168"/>
      <c r="D53" s="67"/>
      <c r="E53" s="1169" t="s">
        <v>20</v>
      </c>
      <c r="F53" s="1169"/>
      <c r="G53" s="1169"/>
      <c r="H53" s="1169"/>
      <c r="I53" s="1169"/>
      <c r="J53" s="1170"/>
      <c r="K53" s="68">
        <v>2224</v>
      </c>
      <c r="L53" s="69">
        <v>2249</v>
      </c>
      <c r="M53" s="69">
        <v>2637</v>
      </c>
      <c r="N53" s="69">
        <v>2816</v>
      </c>
      <c r="O53" s="70">
        <v>3014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71" t="s">
        <v>24</v>
      </c>
      <c r="C58" s="1172"/>
      <c r="D58" s="1177" t="s">
        <v>25</v>
      </c>
      <c r="E58" s="1178"/>
      <c r="F58" s="1178"/>
      <c r="G58" s="1178"/>
      <c r="H58" s="1178"/>
      <c r="I58" s="1178"/>
      <c r="J58" s="1179"/>
      <c r="K58" s="83" t="s">
        <v>561</v>
      </c>
      <c r="L58" s="84" t="s">
        <v>561</v>
      </c>
      <c r="M58" s="84" t="s">
        <v>561</v>
      </c>
      <c r="N58" s="84" t="s">
        <v>561</v>
      </c>
      <c r="O58" s="85" t="s">
        <v>561</v>
      </c>
    </row>
    <row r="59" spans="1:21" ht="31.5" customHeight="1" x14ac:dyDescent="0.15">
      <c r="B59" s="1173"/>
      <c r="C59" s="1174"/>
      <c r="D59" s="1180" t="s">
        <v>26</v>
      </c>
      <c r="E59" s="1181"/>
      <c r="F59" s="1181"/>
      <c r="G59" s="1181"/>
      <c r="H59" s="1181"/>
      <c r="I59" s="1181"/>
      <c r="J59" s="1182"/>
      <c r="K59" s="86" t="s">
        <v>561</v>
      </c>
      <c r="L59" s="87" t="s">
        <v>561</v>
      </c>
      <c r="M59" s="87" t="s">
        <v>561</v>
      </c>
      <c r="N59" s="87" t="s">
        <v>561</v>
      </c>
      <c r="O59" s="88" t="s">
        <v>561</v>
      </c>
    </row>
    <row r="60" spans="1:21" ht="31.5" customHeight="1" thickBot="1" x14ac:dyDescent="0.2">
      <c r="B60" s="1175"/>
      <c r="C60" s="1176"/>
      <c r="D60" s="1183" t="s">
        <v>27</v>
      </c>
      <c r="E60" s="1184"/>
      <c r="F60" s="1184"/>
      <c r="G60" s="1184"/>
      <c r="H60" s="1184"/>
      <c r="I60" s="1184"/>
      <c r="J60" s="1185"/>
      <c r="K60" s="89" t="s">
        <v>561</v>
      </c>
      <c r="L60" s="90" t="s">
        <v>561</v>
      </c>
      <c r="M60" s="90" t="s">
        <v>561</v>
      </c>
      <c r="N60" s="90" t="s">
        <v>561</v>
      </c>
      <c r="O60" s="91" t="s">
        <v>561</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LHAhTAZM4YPVI5g2Nd9h7sqnX7lYW/pKoITMjDTprVMBuLe8MfHDdWiKZ93L13lI+F3zK7PxSJ5fSDoU9eHBg==" saltValue="nq5WBgYDQ3g0HCYsByVHq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28" zoomScaleSheetLayoutView="100" workbookViewId="0">
      <selection activeCell="M41" sqref="M4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6" t="s">
        <v>30</v>
      </c>
      <c r="C41" s="1187"/>
      <c r="D41" s="105"/>
      <c r="E41" s="1192" t="s">
        <v>31</v>
      </c>
      <c r="F41" s="1192"/>
      <c r="G41" s="1192"/>
      <c r="H41" s="1193"/>
      <c r="I41" s="355">
        <v>87492</v>
      </c>
      <c r="J41" s="356">
        <v>91069</v>
      </c>
      <c r="K41" s="356">
        <v>90918</v>
      </c>
      <c r="L41" s="356">
        <v>88144</v>
      </c>
      <c r="M41" s="357">
        <v>86820</v>
      </c>
    </row>
    <row r="42" spans="2:13" ht="27.75" customHeight="1" x14ac:dyDescent="0.15">
      <c r="B42" s="1188"/>
      <c r="C42" s="1189"/>
      <c r="D42" s="106"/>
      <c r="E42" s="1194" t="s">
        <v>32</v>
      </c>
      <c r="F42" s="1194"/>
      <c r="G42" s="1194"/>
      <c r="H42" s="1195"/>
      <c r="I42" s="358">
        <v>2037</v>
      </c>
      <c r="J42" s="359">
        <v>1824</v>
      </c>
      <c r="K42" s="359">
        <v>1656</v>
      </c>
      <c r="L42" s="359">
        <v>3713</v>
      </c>
      <c r="M42" s="360">
        <v>4668</v>
      </c>
    </row>
    <row r="43" spans="2:13" ht="27.75" customHeight="1" x14ac:dyDescent="0.15">
      <c r="B43" s="1188"/>
      <c r="C43" s="1189"/>
      <c r="D43" s="106"/>
      <c r="E43" s="1194" t="s">
        <v>33</v>
      </c>
      <c r="F43" s="1194"/>
      <c r="G43" s="1194"/>
      <c r="H43" s="1195"/>
      <c r="I43" s="358">
        <v>19360</v>
      </c>
      <c r="J43" s="359">
        <v>18540</v>
      </c>
      <c r="K43" s="359">
        <v>18166</v>
      </c>
      <c r="L43" s="359">
        <v>17494</v>
      </c>
      <c r="M43" s="360">
        <v>16507</v>
      </c>
    </row>
    <row r="44" spans="2:13" ht="27.75" customHeight="1" x14ac:dyDescent="0.15">
      <c r="B44" s="1188"/>
      <c r="C44" s="1189"/>
      <c r="D44" s="106"/>
      <c r="E44" s="1194" t="s">
        <v>34</v>
      </c>
      <c r="F44" s="1194"/>
      <c r="G44" s="1194"/>
      <c r="H44" s="1195"/>
      <c r="I44" s="358">
        <v>4394</v>
      </c>
      <c r="J44" s="359">
        <v>4312</v>
      </c>
      <c r="K44" s="359">
        <v>4232</v>
      </c>
      <c r="L44" s="359">
        <v>4412</v>
      </c>
      <c r="M44" s="360">
        <v>4787</v>
      </c>
    </row>
    <row r="45" spans="2:13" ht="27.75" customHeight="1" x14ac:dyDescent="0.15">
      <c r="B45" s="1188"/>
      <c r="C45" s="1189"/>
      <c r="D45" s="106"/>
      <c r="E45" s="1194" t="s">
        <v>35</v>
      </c>
      <c r="F45" s="1194"/>
      <c r="G45" s="1194"/>
      <c r="H45" s="1195"/>
      <c r="I45" s="358">
        <v>6237</v>
      </c>
      <c r="J45" s="359">
        <v>6319</v>
      </c>
      <c r="K45" s="359">
        <v>6553</v>
      </c>
      <c r="L45" s="359">
        <v>6670</v>
      </c>
      <c r="M45" s="360">
        <v>7083</v>
      </c>
    </row>
    <row r="46" spans="2:13" ht="27.75" customHeight="1" x14ac:dyDescent="0.15">
      <c r="B46" s="1188"/>
      <c r="C46" s="1189"/>
      <c r="D46" s="107"/>
      <c r="E46" s="1194" t="s">
        <v>36</v>
      </c>
      <c r="F46" s="1194"/>
      <c r="G46" s="1194"/>
      <c r="H46" s="1195"/>
      <c r="I46" s="358" t="s">
        <v>488</v>
      </c>
      <c r="J46" s="359" t="s">
        <v>488</v>
      </c>
      <c r="K46" s="359" t="s">
        <v>488</v>
      </c>
      <c r="L46" s="359" t="s">
        <v>488</v>
      </c>
      <c r="M46" s="360" t="s">
        <v>488</v>
      </c>
    </row>
    <row r="47" spans="2:13" ht="27.75" customHeight="1" x14ac:dyDescent="0.15">
      <c r="B47" s="1188"/>
      <c r="C47" s="1189"/>
      <c r="D47" s="108"/>
      <c r="E47" s="1196" t="s">
        <v>37</v>
      </c>
      <c r="F47" s="1197"/>
      <c r="G47" s="1197"/>
      <c r="H47" s="1198"/>
      <c r="I47" s="358" t="s">
        <v>488</v>
      </c>
      <c r="J47" s="359" t="s">
        <v>488</v>
      </c>
      <c r="K47" s="359" t="s">
        <v>488</v>
      </c>
      <c r="L47" s="359" t="s">
        <v>488</v>
      </c>
      <c r="M47" s="360" t="s">
        <v>488</v>
      </c>
    </row>
    <row r="48" spans="2:13" ht="27.75" customHeight="1" x14ac:dyDescent="0.15">
      <c r="B48" s="1188"/>
      <c r="C48" s="1189"/>
      <c r="D48" s="106"/>
      <c r="E48" s="1194" t="s">
        <v>38</v>
      </c>
      <c r="F48" s="1194"/>
      <c r="G48" s="1194"/>
      <c r="H48" s="1195"/>
      <c r="I48" s="358" t="s">
        <v>488</v>
      </c>
      <c r="J48" s="359" t="s">
        <v>488</v>
      </c>
      <c r="K48" s="359" t="s">
        <v>488</v>
      </c>
      <c r="L48" s="359" t="s">
        <v>488</v>
      </c>
      <c r="M48" s="360" t="s">
        <v>488</v>
      </c>
    </row>
    <row r="49" spans="2:13" ht="27.75" customHeight="1" x14ac:dyDescent="0.15">
      <c r="B49" s="1190"/>
      <c r="C49" s="1191"/>
      <c r="D49" s="106"/>
      <c r="E49" s="1194" t="s">
        <v>39</v>
      </c>
      <c r="F49" s="1194"/>
      <c r="G49" s="1194"/>
      <c r="H49" s="1195"/>
      <c r="I49" s="358" t="s">
        <v>488</v>
      </c>
      <c r="J49" s="359" t="s">
        <v>488</v>
      </c>
      <c r="K49" s="359" t="s">
        <v>488</v>
      </c>
      <c r="L49" s="359" t="s">
        <v>488</v>
      </c>
      <c r="M49" s="360" t="s">
        <v>488</v>
      </c>
    </row>
    <row r="50" spans="2:13" ht="27.75" customHeight="1" x14ac:dyDescent="0.15">
      <c r="B50" s="1199" t="s">
        <v>40</v>
      </c>
      <c r="C50" s="1200"/>
      <c r="D50" s="109"/>
      <c r="E50" s="1194" t="s">
        <v>41</v>
      </c>
      <c r="F50" s="1194"/>
      <c r="G50" s="1194"/>
      <c r="H50" s="1195"/>
      <c r="I50" s="358">
        <v>11835</v>
      </c>
      <c r="J50" s="359">
        <v>12143</v>
      </c>
      <c r="K50" s="359">
        <v>14488</v>
      </c>
      <c r="L50" s="359">
        <v>15874</v>
      </c>
      <c r="M50" s="360">
        <v>16838</v>
      </c>
    </row>
    <row r="51" spans="2:13" ht="27.75" customHeight="1" x14ac:dyDescent="0.15">
      <c r="B51" s="1188"/>
      <c r="C51" s="1189"/>
      <c r="D51" s="106"/>
      <c r="E51" s="1194" t="s">
        <v>42</v>
      </c>
      <c r="F51" s="1194"/>
      <c r="G51" s="1194"/>
      <c r="H51" s="1195"/>
      <c r="I51" s="358">
        <v>23460</v>
      </c>
      <c r="J51" s="359">
        <v>24414</v>
      </c>
      <c r="K51" s="359">
        <v>24041</v>
      </c>
      <c r="L51" s="359">
        <v>22594</v>
      </c>
      <c r="M51" s="360">
        <v>19658</v>
      </c>
    </row>
    <row r="52" spans="2:13" ht="27.75" customHeight="1" x14ac:dyDescent="0.15">
      <c r="B52" s="1190"/>
      <c r="C52" s="1191"/>
      <c r="D52" s="106"/>
      <c r="E52" s="1194" t="s">
        <v>43</v>
      </c>
      <c r="F52" s="1194"/>
      <c r="G52" s="1194"/>
      <c r="H52" s="1195"/>
      <c r="I52" s="358">
        <v>62266</v>
      </c>
      <c r="J52" s="359">
        <v>62551</v>
      </c>
      <c r="K52" s="359">
        <v>61466</v>
      </c>
      <c r="L52" s="359">
        <v>59237</v>
      </c>
      <c r="M52" s="360">
        <v>56934</v>
      </c>
    </row>
    <row r="53" spans="2:13" ht="27.75" customHeight="1" thickBot="1" x14ac:dyDescent="0.2">
      <c r="B53" s="1201" t="s">
        <v>19</v>
      </c>
      <c r="C53" s="1202"/>
      <c r="D53" s="110"/>
      <c r="E53" s="1203" t="s">
        <v>44</v>
      </c>
      <c r="F53" s="1203"/>
      <c r="G53" s="1203"/>
      <c r="H53" s="1204"/>
      <c r="I53" s="361">
        <v>21960</v>
      </c>
      <c r="J53" s="362">
        <v>22956</v>
      </c>
      <c r="K53" s="362">
        <v>21530</v>
      </c>
      <c r="L53" s="362">
        <v>22728</v>
      </c>
      <c r="M53" s="363">
        <v>26435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BWFVSZhLoCw1JMTEcolrYhmxhDM9pJ0Ircz8CPbZuF+y5J0eOaH4mcign+pnPEF2+FFzhPb9wqRqdSDfuysLQ==" saltValue="f72zafNPotaCX0usaPZ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I21" zoomScale="85" zoomScaleNormal="85" zoomScaleSheetLayoutView="100" workbookViewId="0">
      <selection activeCell="M41" sqref="M4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3" t="s">
        <v>46</v>
      </c>
      <c r="D55" s="1213"/>
      <c r="E55" s="1214"/>
      <c r="F55" s="122">
        <v>3974</v>
      </c>
      <c r="G55" s="122">
        <v>4243</v>
      </c>
      <c r="H55" s="123">
        <v>4416</v>
      </c>
    </row>
    <row r="56" spans="2:8" ht="52.5" customHeight="1" x14ac:dyDescent="0.15">
      <c r="B56" s="124"/>
      <c r="C56" s="1215" t="s">
        <v>47</v>
      </c>
      <c r="D56" s="1215"/>
      <c r="E56" s="1216"/>
      <c r="F56" s="125">
        <v>2852</v>
      </c>
      <c r="G56" s="125">
        <v>3276</v>
      </c>
      <c r="H56" s="126">
        <v>3491</v>
      </c>
    </row>
    <row r="57" spans="2:8" ht="53.25" customHeight="1" x14ac:dyDescent="0.15">
      <c r="B57" s="124"/>
      <c r="C57" s="1217" t="s">
        <v>48</v>
      </c>
      <c r="D57" s="1217"/>
      <c r="E57" s="1218"/>
      <c r="F57" s="127">
        <v>5292</v>
      </c>
      <c r="G57" s="127">
        <v>5844</v>
      </c>
      <c r="H57" s="128">
        <v>6485</v>
      </c>
    </row>
    <row r="58" spans="2:8" ht="45.75" customHeight="1" x14ac:dyDescent="0.15">
      <c r="B58" s="129"/>
      <c r="C58" s="1205" t="s">
        <v>562</v>
      </c>
      <c r="D58" s="1206"/>
      <c r="E58" s="1207"/>
      <c r="F58" s="130">
        <v>2518</v>
      </c>
      <c r="G58" s="130">
        <v>2530</v>
      </c>
      <c r="H58" s="131">
        <v>2912</v>
      </c>
    </row>
    <row r="59" spans="2:8" ht="45.75" customHeight="1" x14ac:dyDescent="0.15">
      <c r="B59" s="129"/>
      <c r="C59" s="1205" t="s">
        <v>563</v>
      </c>
      <c r="D59" s="1206"/>
      <c r="E59" s="1207"/>
      <c r="F59" s="130">
        <v>442</v>
      </c>
      <c r="G59" s="130">
        <v>841</v>
      </c>
      <c r="H59" s="131">
        <v>1092</v>
      </c>
    </row>
    <row r="60" spans="2:8" ht="45.75" customHeight="1" x14ac:dyDescent="0.15">
      <c r="B60" s="129"/>
      <c r="C60" s="1205" t="s">
        <v>564</v>
      </c>
      <c r="D60" s="1206"/>
      <c r="E60" s="1207"/>
      <c r="F60" s="130">
        <v>469</v>
      </c>
      <c r="G60" s="130">
        <v>569</v>
      </c>
      <c r="H60" s="131">
        <v>669</v>
      </c>
    </row>
    <row r="61" spans="2:8" ht="45.75" customHeight="1" x14ac:dyDescent="0.15">
      <c r="B61" s="129"/>
      <c r="C61" s="1205" t="s">
        <v>565</v>
      </c>
      <c r="D61" s="1206"/>
      <c r="E61" s="1207"/>
      <c r="F61" s="130">
        <v>527</v>
      </c>
      <c r="G61" s="130">
        <v>623</v>
      </c>
      <c r="H61" s="131">
        <v>560</v>
      </c>
    </row>
    <row r="62" spans="2:8" ht="45.75" customHeight="1" thickBot="1" x14ac:dyDescent="0.2">
      <c r="B62" s="132"/>
      <c r="C62" s="1208" t="s">
        <v>566</v>
      </c>
      <c r="D62" s="1209"/>
      <c r="E62" s="1210"/>
      <c r="F62" s="133">
        <v>720</v>
      </c>
      <c r="G62" s="133">
        <v>639</v>
      </c>
      <c r="H62" s="134">
        <v>559</v>
      </c>
    </row>
    <row r="63" spans="2:8" ht="52.5" customHeight="1" thickBot="1" x14ac:dyDescent="0.2">
      <c r="B63" s="135"/>
      <c r="C63" s="1211" t="s">
        <v>49</v>
      </c>
      <c r="D63" s="1211"/>
      <c r="E63" s="1212"/>
      <c r="F63" s="136">
        <v>12118</v>
      </c>
      <c r="G63" s="136">
        <v>13362</v>
      </c>
      <c r="H63" s="137">
        <v>14392</v>
      </c>
    </row>
    <row r="64" spans="2:8" x14ac:dyDescent="0.15"/>
  </sheetData>
  <sheetProtection algorithmName="SHA-512" hashValue="2ZGmhzemvsZtSHtJQO9yVmat7MykpAb6Op0h8Kapd1A7EqKsT9HMU5X90zOl5PKARKj2JfIK8NMa9UgoQFH2ZQ==" saltValue="eU1BXcEFs+auSKgpOkSX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69493</v>
      </c>
      <c r="E3" s="156"/>
      <c r="F3" s="157">
        <v>37644</v>
      </c>
      <c r="G3" s="158"/>
      <c r="H3" s="159"/>
    </row>
    <row r="4" spans="1:8" x14ac:dyDescent="0.15">
      <c r="A4" s="160"/>
      <c r="B4" s="161"/>
      <c r="C4" s="162"/>
      <c r="D4" s="163">
        <v>36059</v>
      </c>
      <c r="E4" s="164"/>
      <c r="F4" s="165">
        <v>24939</v>
      </c>
      <c r="G4" s="166"/>
      <c r="H4" s="167"/>
    </row>
    <row r="5" spans="1:8" x14ac:dyDescent="0.15">
      <c r="A5" s="148" t="s">
        <v>520</v>
      </c>
      <c r="B5" s="153"/>
      <c r="C5" s="154"/>
      <c r="D5" s="155">
        <v>81490</v>
      </c>
      <c r="E5" s="156"/>
      <c r="F5" s="157">
        <v>39221</v>
      </c>
      <c r="G5" s="158"/>
      <c r="H5" s="159"/>
    </row>
    <row r="6" spans="1:8" x14ac:dyDescent="0.15">
      <c r="A6" s="160"/>
      <c r="B6" s="161"/>
      <c r="C6" s="162"/>
      <c r="D6" s="163">
        <v>48754</v>
      </c>
      <c r="E6" s="164"/>
      <c r="F6" s="165">
        <v>24821</v>
      </c>
      <c r="G6" s="166"/>
      <c r="H6" s="167"/>
    </row>
    <row r="7" spans="1:8" x14ac:dyDescent="0.15">
      <c r="A7" s="148" t="s">
        <v>521</v>
      </c>
      <c r="B7" s="153"/>
      <c r="C7" s="154"/>
      <c r="D7" s="155">
        <v>58793</v>
      </c>
      <c r="E7" s="156"/>
      <c r="F7" s="157">
        <v>38566</v>
      </c>
      <c r="G7" s="158"/>
      <c r="H7" s="159"/>
    </row>
    <row r="8" spans="1:8" x14ac:dyDescent="0.15">
      <c r="A8" s="160"/>
      <c r="B8" s="161"/>
      <c r="C8" s="162"/>
      <c r="D8" s="163">
        <v>29615</v>
      </c>
      <c r="E8" s="164"/>
      <c r="F8" s="165">
        <v>24059</v>
      </c>
      <c r="G8" s="166"/>
      <c r="H8" s="167"/>
    </row>
    <row r="9" spans="1:8" x14ac:dyDescent="0.15">
      <c r="A9" s="148" t="s">
        <v>522</v>
      </c>
      <c r="B9" s="153"/>
      <c r="C9" s="154"/>
      <c r="D9" s="155">
        <v>46883</v>
      </c>
      <c r="E9" s="156"/>
      <c r="F9" s="157">
        <v>35156</v>
      </c>
      <c r="G9" s="158"/>
      <c r="H9" s="159"/>
    </row>
    <row r="10" spans="1:8" x14ac:dyDescent="0.15">
      <c r="A10" s="160"/>
      <c r="B10" s="161"/>
      <c r="C10" s="162"/>
      <c r="D10" s="163">
        <v>26745</v>
      </c>
      <c r="E10" s="164"/>
      <c r="F10" s="165">
        <v>22430</v>
      </c>
      <c r="G10" s="166"/>
      <c r="H10" s="167"/>
    </row>
    <row r="11" spans="1:8" x14ac:dyDescent="0.15">
      <c r="A11" s="148" t="s">
        <v>523</v>
      </c>
      <c r="B11" s="153"/>
      <c r="C11" s="154"/>
      <c r="D11" s="155">
        <v>67099</v>
      </c>
      <c r="E11" s="156"/>
      <c r="F11" s="157">
        <v>37029</v>
      </c>
      <c r="G11" s="158"/>
      <c r="H11" s="159"/>
    </row>
    <row r="12" spans="1:8" x14ac:dyDescent="0.15">
      <c r="A12" s="160"/>
      <c r="B12" s="161"/>
      <c r="C12" s="168"/>
      <c r="D12" s="163">
        <v>27581</v>
      </c>
      <c r="E12" s="164"/>
      <c r="F12" s="165">
        <v>23232</v>
      </c>
      <c r="G12" s="166"/>
      <c r="H12" s="167"/>
    </row>
    <row r="13" spans="1:8" x14ac:dyDescent="0.15">
      <c r="A13" s="148"/>
      <c r="B13" s="153"/>
      <c r="C13" s="169"/>
      <c r="D13" s="170">
        <v>64752</v>
      </c>
      <c r="E13" s="171"/>
      <c r="F13" s="172">
        <v>37523</v>
      </c>
      <c r="G13" s="173"/>
      <c r="H13" s="159"/>
    </row>
    <row r="14" spans="1:8" x14ac:dyDescent="0.15">
      <c r="A14" s="160"/>
      <c r="B14" s="161"/>
      <c r="C14" s="162"/>
      <c r="D14" s="163">
        <v>33751</v>
      </c>
      <c r="E14" s="164"/>
      <c r="F14" s="165">
        <v>23896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3.92</v>
      </c>
      <c r="C19" s="174">
        <f>ROUND(VALUE(SUBSTITUTE(実質収支比率等に係る経年分析!G$48,"▲","-")),2)</f>
        <v>2.89</v>
      </c>
      <c r="D19" s="174">
        <f>ROUND(VALUE(SUBSTITUTE(実質収支比率等に係る経年分析!H$48,"▲","-")),2)</f>
        <v>4.6500000000000004</v>
      </c>
      <c r="E19" s="174">
        <f>ROUND(VALUE(SUBSTITUTE(実質収支比率等に係る経年分析!I$48,"▲","-")),2)</f>
        <v>3.9</v>
      </c>
      <c r="F19" s="174">
        <f>ROUND(VALUE(SUBSTITUTE(実質収支比率等に係る経年分析!J$48,"▲","-")),2)</f>
        <v>2.93</v>
      </c>
    </row>
    <row r="20" spans="1:11" x14ac:dyDescent="0.15">
      <c r="A20" s="174" t="s">
        <v>53</v>
      </c>
      <c r="B20" s="174">
        <f>ROUND(VALUE(SUBSTITUTE(実質収支比率等に係る経年分析!F$47,"▲","-")),2)</f>
        <v>8.92</v>
      </c>
      <c r="C20" s="174">
        <f>ROUND(VALUE(SUBSTITUTE(実質収支比率等に係る経年分析!G$47,"▲","-")),2)</f>
        <v>8.84</v>
      </c>
      <c r="D20" s="174">
        <f>ROUND(VALUE(SUBSTITUTE(実質収支比率等に係る経年分析!H$47,"▲","-")),2)</f>
        <v>9.52</v>
      </c>
      <c r="E20" s="174">
        <f>ROUND(VALUE(SUBSTITUTE(実質収支比率等に係る経年分析!I$47,"▲","-")),2)</f>
        <v>10.37</v>
      </c>
      <c r="F20" s="174">
        <f>ROUND(VALUE(SUBSTITUTE(実質収支比率等に係る経年分析!J$47,"▲","-")),2)</f>
        <v>10.6</v>
      </c>
    </row>
    <row r="21" spans="1:11" x14ac:dyDescent="0.15">
      <c r="A21" s="174" t="s">
        <v>54</v>
      </c>
      <c r="B21" s="174">
        <f>IF(ISNUMBER(VALUE(SUBSTITUTE(実質収支比率等に係る経年分析!F$49,"▲","-"))),ROUND(VALUE(SUBSTITUTE(実質収支比率等に係る経年分析!F$49,"▲","-")),2),NA())</f>
        <v>-0.5</v>
      </c>
      <c r="C21" s="174">
        <f>IF(ISNUMBER(VALUE(SUBSTITUTE(実質収支比率等に係る経年分析!G$49,"▲","-"))),ROUND(VALUE(SUBSTITUTE(実質収支比率等に係る経年分析!G$49,"▲","-")),2),NA())</f>
        <v>-0.82</v>
      </c>
      <c r="D21" s="174">
        <f>IF(ISNUMBER(VALUE(SUBSTITUTE(実質収支比率等に係る経年分析!H$49,"▲","-"))),ROUND(VALUE(SUBSTITUTE(実質収支比率等に係る経年分析!H$49,"▲","-")),2),NA())</f>
        <v>2.84</v>
      </c>
      <c r="E21" s="174">
        <f>IF(ISNUMBER(VALUE(SUBSTITUTE(実質収支比率等に係る経年分析!I$49,"▲","-"))),ROUND(VALUE(SUBSTITUTE(実質収支比率等に係る経年分析!I$49,"▲","-")),2),NA())</f>
        <v>-0.19</v>
      </c>
      <c r="F21" s="174">
        <f>IF(ISNUMBER(VALUE(SUBSTITUTE(実質収支比率等に係る経年分析!J$49,"▲","-"))),ROUND(VALUE(SUBSTITUTE(実質収支比率等に係る経年分析!J$49,"▲","-")),2),NA())</f>
        <v>-0.48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1.1100000000000001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0.71</v>
      </c>
    </row>
    <row r="32" spans="1:11" x14ac:dyDescent="0.15">
      <c r="A32" s="175" t="str">
        <f>IF(連結実質赤字比率に係る赤字・黒字の構成分析!C$38="",NA(),連結実質赤字比率に係る赤字・黒字の構成分析!C$38)</f>
        <v>公設地方卸売市場事業会計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0.87</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3.92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2.88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4.6399999999999997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3.89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2.93</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3.64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3.69</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4.22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4.26</v>
      </c>
    </row>
    <row r="36" spans="1:16" x14ac:dyDescent="0.15">
      <c r="A36" s="175" t="str">
        <f>IF(連結実質赤字比率に係る赤字・黒字の構成分析!C$34="",NA(),連結実質赤字比率に係る赤字・黒字の構成分析!C$34)</f>
        <v>市立病院事業会計</v>
      </c>
      <c r="B36" s="175">
        <f>IF(ROUND(VALUE(SUBSTITUTE(連結実質赤字比率に係る赤字・黒字の構成分析!F$34,"▲", "-")), 2) &lt; 0, ABS(ROUND(VALUE(SUBSTITUTE(連結実質赤字比率に係る赤字・黒字の構成分析!F$34,"▲", "-")), 2)), NA())</f>
        <v>3.28</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0.56000000000000005</v>
      </c>
      <c r="E36" s="175" t="e">
        <f>IF(ROUND(VALUE(SUBSTITUTE(連結実質赤字比率に係る赤字・黒字の構成分析!G$34,"▲", "-")), 2) &gt;= 0, ABS(ROUND(VALUE(SUBSTITUTE(連結実質赤字比率に係る赤字・黒字の構成分析!G$34,"▲", "-")), 2)), NA())</f>
        <v>#N/A</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6.13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5.0199999999999996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7163</v>
      </c>
      <c r="E42" s="176"/>
      <c r="F42" s="176"/>
      <c r="G42" s="176">
        <f>'実質公債費比率（分子）の構造'!L$52</f>
        <v>7191</v>
      </c>
      <c r="H42" s="176"/>
      <c r="I42" s="176"/>
      <c r="J42" s="176">
        <f>'実質公債費比率（分子）の構造'!M$52</f>
        <v>7124</v>
      </c>
      <c r="K42" s="176"/>
      <c r="L42" s="176"/>
      <c r="M42" s="176">
        <f>'実質公債費比率（分子）の構造'!N$52</f>
        <v>7078</v>
      </c>
      <c r="N42" s="176"/>
      <c r="O42" s="176"/>
      <c r="P42" s="176">
        <f>'実質公債費比率（分子）の構造'!O$52</f>
        <v>6907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136</v>
      </c>
      <c r="C44" s="176"/>
      <c r="D44" s="176"/>
      <c r="E44" s="176">
        <f>'実質公債費比率（分子）の構造'!L$50</f>
        <v>157</v>
      </c>
      <c r="F44" s="176"/>
      <c r="G44" s="176"/>
      <c r="H44" s="176">
        <f>'実質公債費比率（分子）の構造'!M$50</f>
        <v>262</v>
      </c>
      <c r="I44" s="176"/>
      <c r="J44" s="176"/>
      <c r="K44" s="176">
        <f>'実質公債費比率（分子）の構造'!N$50</f>
        <v>178</v>
      </c>
      <c r="L44" s="176"/>
      <c r="M44" s="176"/>
      <c r="N44" s="176">
        <f>'実質公債費比率（分子）の構造'!O$50</f>
        <v>176</v>
      </c>
      <c r="O44" s="176"/>
      <c r="P44" s="176"/>
    </row>
    <row r="45" spans="1:16" x14ac:dyDescent="0.15">
      <c r="A45" s="176" t="s">
        <v>63</v>
      </c>
      <c r="B45" s="176">
        <f>'実質公債費比率（分子）の構造'!K$49</f>
        <v>396</v>
      </c>
      <c r="C45" s="176"/>
      <c r="D45" s="176"/>
      <c r="E45" s="176">
        <f>'実質公債費比率（分子）の構造'!L$49</f>
        <v>401</v>
      </c>
      <c r="F45" s="176"/>
      <c r="G45" s="176"/>
      <c r="H45" s="176">
        <f>'実質公債費比率（分子）の構造'!M$49</f>
        <v>359</v>
      </c>
      <c r="I45" s="176"/>
      <c r="J45" s="176"/>
      <c r="K45" s="176">
        <f>'実質公債費比率（分子）の構造'!N$49</f>
        <v>362</v>
      </c>
      <c r="L45" s="176"/>
      <c r="M45" s="176"/>
      <c r="N45" s="176">
        <f>'実質公債費比率（分子）の構造'!O$49</f>
        <v>400</v>
      </c>
      <c r="O45" s="176"/>
      <c r="P45" s="176"/>
    </row>
    <row r="46" spans="1:16" x14ac:dyDescent="0.15">
      <c r="A46" s="176" t="s">
        <v>64</v>
      </c>
      <c r="B46" s="176">
        <f>'実質公債費比率（分子）の構造'!K$48</f>
        <v>1648</v>
      </c>
      <c r="C46" s="176"/>
      <c r="D46" s="176"/>
      <c r="E46" s="176">
        <f>'実質公債費比率（分子）の構造'!L$48</f>
        <v>1686</v>
      </c>
      <c r="F46" s="176"/>
      <c r="G46" s="176"/>
      <c r="H46" s="176">
        <f>'実質公債費比率（分子）の構造'!M$48</f>
        <v>1694</v>
      </c>
      <c r="I46" s="176"/>
      <c r="J46" s="176"/>
      <c r="K46" s="176">
        <f>'実質公債費比率（分子）の構造'!N$48</f>
        <v>1651</v>
      </c>
      <c r="L46" s="176"/>
      <c r="M46" s="176"/>
      <c r="N46" s="176">
        <f>'実質公債費比率（分子）の構造'!O$48</f>
        <v>1649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7207</v>
      </c>
      <c r="C49" s="176"/>
      <c r="D49" s="176"/>
      <c r="E49" s="176">
        <f>'実質公債費比率（分子）の構造'!L$45</f>
        <v>7196</v>
      </c>
      <c r="F49" s="176"/>
      <c r="G49" s="176"/>
      <c r="H49" s="176">
        <f>'実質公債費比率（分子）の構造'!M$45</f>
        <v>7446</v>
      </c>
      <c r="I49" s="176"/>
      <c r="J49" s="176"/>
      <c r="K49" s="176">
        <f>'実質公債費比率（分子）の構造'!N$45</f>
        <v>7703</v>
      </c>
      <c r="L49" s="176"/>
      <c r="M49" s="176"/>
      <c r="N49" s="176">
        <f>'実質公債費比率（分子）の構造'!O$45</f>
        <v>7696</v>
      </c>
      <c r="O49" s="176"/>
      <c r="P49" s="176"/>
    </row>
    <row r="50" spans="1:16" x14ac:dyDescent="0.15">
      <c r="A50" s="176" t="s">
        <v>67</v>
      </c>
      <c r="B50" s="176" t="e">
        <f>NA()</f>
        <v>#N/A</v>
      </c>
      <c r="C50" s="176">
        <f>IF(ISNUMBER('実質公債費比率（分子）の構造'!K$53),'実質公債費比率（分子）の構造'!K$53,NA())</f>
        <v>2224</v>
      </c>
      <c r="D50" s="176" t="e">
        <f>NA()</f>
        <v>#N/A</v>
      </c>
      <c r="E50" s="176" t="e">
        <f>NA()</f>
        <v>#N/A</v>
      </c>
      <c r="F50" s="176">
        <f>IF(ISNUMBER('実質公債費比率（分子）の構造'!L$53),'実質公債費比率（分子）の構造'!L$53,NA())</f>
        <v>2249</v>
      </c>
      <c r="G50" s="176" t="e">
        <f>NA()</f>
        <v>#N/A</v>
      </c>
      <c r="H50" s="176" t="e">
        <f>NA()</f>
        <v>#N/A</v>
      </c>
      <c r="I50" s="176">
        <f>IF(ISNUMBER('実質公債費比率（分子）の構造'!M$53),'実質公債費比率（分子）の構造'!M$53,NA())</f>
        <v>2637</v>
      </c>
      <c r="J50" s="176" t="e">
        <f>NA()</f>
        <v>#N/A</v>
      </c>
      <c r="K50" s="176" t="e">
        <f>NA()</f>
        <v>#N/A</v>
      </c>
      <c r="L50" s="176">
        <f>IF(ISNUMBER('実質公債費比率（分子）の構造'!N$53),'実質公債費比率（分子）の構造'!N$53,NA())</f>
        <v>2816</v>
      </c>
      <c r="M50" s="176" t="e">
        <f>NA()</f>
        <v>#N/A</v>
      </c>
      <c r="N50" s="176" t="e">
        <f>NA()</f>
        <v>#N/A</v>
      </c>
      <c r="O50" s="176">
        <f>IF(ISNUMBER('実質公債費比率（分子）の構造'!O$53),'実質公債費比率（分子）の構造'!O$53,NA())</f>
        <v>3014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62266</v>
      </c>
      <c r="E56" s="175"/>
      <c r="F56" s="175"/>
      <c r="G56" s="175">
        <f>'将来負担比率（分子）の構造'!J$52</f>
        <v>62551</v>
      </c>
      <c r="H56" s="175"/>
      <c r="I56" s="175"/>
      <c r="J56" s="175">
        <f>'将来負担比率（分子）の構造'!K$52</f>
        <v>61466</v>
      </c>
      <c r="K56" s="175"/>
      <c r="L56" s="175"/>
      <c r="M56" s="175">
        <f>'将来負担比率（分子）の構造'!L$52</f>
        <v>59237</v>
      </c>
      <c r="N56" s="175"/>
      <c r="O56" s="175"/>
      <c r="P56" s="175">
        <f>'将来負担比率（分子）の構造'!M$52</f>
        <v>56934</v>
      </c>
    </row>
    <row r="57" spans="1:16" x14ac:dyDescent="0.15">
      <c r="A57" s="175" t="s">
        <v>42</v>
      </c>
      <c r="B57" s="175"/>
      <c r="C57" s="175"/>
      <c r="D57" s="175">
        <f>'将来負担比率（分子）の構造'!I$51</f>
        <v>23460</v>
      </c>
      <c r="E57" s="175"/>
      <c r="F57" s="175"/>
      <c r="G57" s="175">
        <f>'将来負担比率（分子）の構造'!J$51</f>
        <v>24414</v>
      </c>
      <c r="H57" s="175"/>
      <c r="I57" s="175"/>
      <c r="J57" s="175">
        <f>'将来負担比率（分子）の構造'!K$51</f>
        <v>24041</v>
      </c>
      <c r="K57" s="175"/>
      <c r="L57" s="175"/>
      <c r="M57" s="175">
        <f>'将来負担比率（分子）の構造'!L$51</f>
        <v>22594</v>
      </c>
      <c r="N57" s="175"/>
      <c r="O57" s="175"/>
      <c r="P57" s="175">
        <f>'将来負担比率（分子）の構造'!M$51</f>
        <v>19658</v>
      </c>
    </row>
    <row r="58" spans="1:16" x14ac:dyDescent="0.15">
      <c r="A58" s="175" t="s">
        <v>41</v>
      </c>
      <c r="B58" s="175"/>
      <c r="C58" s="175"/>
      <c r="D58" s="175">
        <f>'将来負担比率（分子）の構造'!I$50</f>
        <v>11835</v>
      </c>
      <c r="E58" s="175"/>
      <c r="F58" s="175"/>
      <c r="G58" s="175">
        <f>'将来負担比率（分子）の構造'!J$50</f>
        <v>12143</v>
      </c>
      <c r="H58" s="175"/>
      <c r="I58" s="175"/>
      <c r="J58" s="175">
        <f>'将来負担比率（分子）の構造'!K$50</f>
        <v>14488</v>
      </c>
      <c r="K58" s="175"/>
      <c r="L58" s="175"/>
      <c r="M58" s="175">
        <f>'将来負担比率（分子）の構造'!L$50</f>
        <v>15874</v>
      </c>
      <c r="N58" s="175"/>
      <c r="O58" s="175"/>
      <c r="P58" s="175">
        <f>'将来負担比率（分子）の構造'!M$50</f>
        <v>16838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6237</v>
      </c>
      <c r="C62" s="175"/>
      <c r="D62" s="175"/>
      <c r="E62" s="175">
        <f>'将来負担比率（分子）の構造'!J$45</f>
        <v>6319</v>
      </c>
      <c r="F62" s="175"/>
      <c r="G62" s="175"/>
      <c r="H62" s="175">
        <f>'将来負担比率（分子）の構造'!K$45</f>
        <v>6553</v>
      </c>
      <c r="I62" s="175"/>
      <c r="J62" s="175"/>
      <c r="K62" s="175">
        <f>'将来負担比率（分子）の構造'!L$45</f>
        <v>6670</v>
      </c>
      <c r="L62" s="175"/>
      <c r="M62" s="175"/>
      <c r="N62" s="175">
        <f>'将来負担比率（分子）の構造'!M$45</f>
        <v>7083</v>
      </c>
      <c r="O62" s="175"/>
      <c r="P62" s="175"/>
    </row>
    <row r="63" spans="1:16" x14ac:dyDescent="0.15">
      <c r="A63" s="175" t="s">
        <v>34</v>
      </c>
      <c r="B63" s="175">
        <f>'将来負担比率（分子）の構造'!I$44</f>
        <v>4394</v>
      </c>
      <c r="C63" s="175"/>
      <c r="D63" s="175"/>
      <c r="E63" s="175">
        <f>'将来負担比率（分子）の構造'!J$44</f>
        <v>4312</v>
      </c>
      <c r="F63" s="175"/>
      <c r="G63" s="175"/>
      <c r="H63" s="175">
        <f>'将来負担比率（分子）の構造'!K$44</f>
        <v>4232</v>
      </c>
      <c r="I63" s="175"/>
      <c r="J63" s="175"/>
      <c r="K63" s="175">
        <f>'将来負担比率（分子）の構造'!L$44</f>
        <v>4412</v>
      </c>
      <c r="L63" s="175"/>
      <c r="M63" s="175"/>
      <c r="N63" s="175">
        <f>'将来負担比率（分子）の構造'!M$44</f>
        <v>4787</v>
      </c>
      <c r="O63" s="175"/>
      <c r="P63" s="175"/>
    </row>
    <row r="64" spans="1:16" x14ac:dyDescent="0.15">
      <c r="A64" s="175" t="s">
        <v>33</v>
      </c>
      <c r="B64" s="175">
        <f>'将来負担比率（分子）の構造'!I$43</f>
        <v>19360</v>
      </c>
      <c r="C64" s="175"/>
      <c r="D64" s="175"/>
      <c r="E64" s="175">
        <f>'将来負担比率（分子）の構造'!J$43</f>
        <v>18540</v>
      </c>
      <c r="F64" s="175"/>
      <c r="G64" s="175"/>
      <c r="H64" s="175">
        <f>'将来負担比率（分子）の構造'!K$43</f>
        <v>18166</v>
      </c>
      <c r="I64" s="175"/>
      <c r="J64" s="175"/>
      <c r="K64" s="175">
        <f>'将来負担比率（分子）の構造'!L$43</f>
        <v>17494</v>
      </c>
      <c r="L64" s="175"/>
      <c r="M64" s="175"/>
      <c r="N64" s="175">
        <f>'将来負担比率（分子）の構造'!M$43</f>
        <v>16507</v>
      </c>
      <c r="O64" s="175"/>
      <c r="P64" s="175"/>
    </row>
    <row r="65" spans="1:16" x14ac:dyDescent="0.15">
      <c r="A65" s="175" t="s">
        <v>32</v>
      </c>
      <c r="B65" s="175">
        <f>'将来負担比率（分子）の構造'!I$42</f>
        <v>2037</v>
      </c>
      <c r="C65" s="175"/>
      <c r="D65" s="175"/>
      <c r="E65" s="175">
        <f>'将来負担比率（分子）の構造'!J$42</f>
        <v>1824</v>
      </c>
      <c r="F65" s="175"/>
      <c r="G65" s="175"/>
      <c r="H65" s="175">
        <f>'将来負担比率（分子）の構造'!K$42</f>
        <v>1656</v>
      </c>
      <c r="I65" s="175"/>
      <c r="J65" s="175"/>
      <c r="K65" s="175">
        <f>'将来負担比率（分子）の構造'!L$42</f>
        <v>3713</v>
      </c>
      <c r="L65" s="175"/>
      <c r="M65" s="175"/>
      <c r="N65" s="175">
        <f>'将来負担比率（分子）の構造'!M$42</f>
        <v>4668</v>
      </c>
      <c r="O65" s="175"/>
      <c r="P65" s="175"/>
    </row>
    <row r="66" spans="1:16" x14ac:dyDescent="0.15">
      <c r="A66" s="175" t="s">
        <v>31</v>
      </c>
      <c r="B66" s="175">
        <f>'将来負担比率（分子）の構造'!I$41</f>
        <v>87492</v>
      </c>
      <c r="C66" s="175"/>
      <c r="D66" s="175"/>
      <c r="E66" s="175">
        <f>'将来負担比率（分子）の構造'!J$41</f>
        <v>91069</v>
      </c>
      <c r="F66" s="175"/>
      <c r="G66" s="175"/>
      <c r="H66" s="175">
        <f>'将来負担比率（分子）の構造'!K$41</f>
        <v>90918</v>
      </c>
      <c r="I66" s="175"/>
      <c r="J66" s="175"/>
      <c r="K66" s="175">
        <f>'将来負担比率（分子）の構造'!L$41</f>
        <v>88144</v>
      </c>
      <c r="L66" s="175"/>
      <c r="M66" s="175"/>
      <c r="N66" s="175">
        <f>'将来負担比率（分子）の構造'!M$41</f>
        <v>86820</v>
      </c>
      <c r="O66" s="175"/>
      <c r="P66" s="175"/>
    </row>
    <row r="67" spans="1:16" x14ac:dyDescent="0.15">
      <c r="A67" s="175" t="s">
        <v>71</v>
      </c>
      <c r="B67" s="175" t="e">
        <f>NA()</f>
        <v>#N/A</v>
      </c>
      <c r="C67" s="175">
        <f>IF(ISNUMBER('将来負担比率（分子）の構造'!I$53), IF('将来負担比率（分子）の構造'!I$53 &lt; 0, 0, '将来負担比率（分子）の構造'!I$53), NA())</f>
        <v>21960</v>
      </c>
      <c r="D67" s="175" t="e">
        <f>NA()</f>
        <v>#N/A</v>
      </c>
      <c r="E67" s="175" t="e">
        <f>NA()</f>
        <v>#N/A</v>
      </c>
      <c r="F67" s="175">
        <f>IF(ISNUMBER('将来負担比率（分子）の構造'!J$53), IF('将来負担比率（分子）の構造'!J$53 &lt; 0, 0, '将来負担比率（分子）の構造'!J$53), NA())</f>
        <v>22956</v>
      </c>
      <c r="G67" s="175" t="e">
        <f>NA()</f>
        <v>#N/A</v>
      </c>
      <c r="H67" s="175" t="e">
        <f>NA()</f>
        <v>#N/A</v>
      </c>
      <c r="I67" s="175">
        <f>IF(ISNUMBER('将来負担比率（分子）の構造'!K$53), IF('将来負担比率（分子）の構造'!K$53 &lt; 0, 0, '将来負担比率（分子）の構造'!K$53), NA())</f>
        <v>21530</v>
      </c>
      <c r="J67" s="175" t="e">
        <f>NA()</f>
        <v>#N/A</v>
      </c>
      <c r="K67" s="175" t="e">
        <f>NA()</f>
        <v>#N/A</v>
      </c>
      <c r="L67" s="175">
        <f>IF(ISNUMBER('将来負担比率（分子）の構造'!L$53), IF('将来負担比率（分子）の構造'!L$53 &lt; 0, 0, '将来負担比率（分子）の構造'!L$53), NA())</f>
        <v>22728</v>
      </c>
      <c r="M67" s="175" t="e">
        <f>NA()</f>
        <v>#N/A</v>
      </c>
      <c r="N67" s="175" t="e">
        <f>NA()</f>
        <v>#N/A</v>
      </c>
      <c r="O67" s="175">
        <f>IF(ISNUMBER('将来負担比率（分子）の構造'!M$53), IF('将来負担比率（分子）の構造'!M$53 &lt; 0, 0, '将来負担比率（分子）の構造'!M$53), NA())</f>
        <v>26435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3974</v>
      </c>
      <c r="C72" s="179">
        <f>基金残高に係る経年分析!G55</f>
        <v>4243</v>
      </c>
      <c r="D72" s="179">
        <f>基金残高に係る経年分析!H55</f>
        <v>4416</v>
      </c>
    </row>
    <row r="73" spans="1:16" x14ac:dyDescent="0.15">
      <c r="A73" s="178" t="s">
        <v>74</v>
      </c>
      <c r="B73" s="179">
        <f>基金残高に係る経年分析!F56</f>
        <v>2852</v>
      </c>
      <c r="C73" s="179">
        <f>基金残高に係る経年分析!G56</f>
        <v>3276</v>
      </c>
      <c r="D73" s="179">
        <f>基金残高に係る経年分析!H56</f>
        <v>3491</v>
      </c>
    </row>
    <row r="74" spans="1:16" x14ac:dyDescent="0.15">
      <c r="A74" s="178" t="s">
        <v>75</v>
      </c>
      <c r="B74" s="179">
        <f>基金残高に係る経年分析!F57</f>
        <v>5292</v>
      </c>
      <c r="C74" s="179">
        <f>基金残高に係る経年分析!G57</f>
        <v>5844</v>
      </c>
      <c r="D74" s="179">
        <f>基金残高に係る経年分析!H57</f>
        <v>6485</v>
      </c>
    </row>
  </sheetData>
  <sheetProtection algorithmName="SHA-512" hashValue="T32X6EWwUPoZK+1YGLBtTvEh1JQen3XvyeLn5bu0Ss7XZOlm5de/hDxLmIEu+OMe57MW2GTFMvObuLunz9cJEg==" saltValue="eHwsihrVunnYhc0ZYD0O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田中　駿也</cp:lastModifiedBy>
  <cp:lastPrinted>2025-03-11T04:44:49Z</cp:lastPrinted>
  <dcterms:created xsi:type="dcterms:W3CDTF">2025-02-18T23:58:23Z</dcterms:created>
  <dcterms:modified xsi:type="dcterms:W3CDTF">2025-03-19T00:39:29Z</dcterms:modified>
  <cp:category/>
</cp:coreProperties>
</file>