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上下水道部総務経営課\経営係\07 経営分析\R5決算（R0702公表）\02 回答\"/>
    </mc:Choice>
  </mc:AlternateContent>
  <workbookProtection workbookAlgorithmName="SHA-512" workbookHashValue="Nqr8OpKkW7HDsbET+0AIF188hD9UTwLim/FBYOratImYm0mnFuHyF3MTJHRveWgTLHIMpmHUJ/c7Prv9AvM4lw==" workbookSaltValue="iPBgEhlEdBOC01E38bO2N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<sst xmlns="http://schemas.openxmlformats.org/spreadsheetml/2006/main" count="231" uniqueCount="117">
  <si>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</si>
  <si>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</si>
  <si>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</si>
  <si>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</si>
  <si>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</si>
  <si>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</si>
  <si>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</si>
  <si>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</si>
  <si>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</si>
  <si>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</si>
  <si>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</si>
  <si>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</si>
  <si>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</si>
  <si>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</si>
  <si>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</si>
  <si>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</si>
  <si>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</si>
  <si>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</si>
  <si>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</si>
  <si>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</si>
  <si>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</si>
  <si>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</si>
  <si>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</si>
  <si>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</si>
  <si>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</si>
  <si>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</si>
  <si>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</si>
  <si>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</si>
  <si>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</si>
  <si>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</si>
  <si>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</si>
  <si>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</si>
  <si>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</si>
  <si>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</si>
  <si>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</si>
  <si>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</si>
  <si>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</si>
  <si>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</si>
  <si>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</si>
  <si>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</si>
  <si>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</si>
  <si>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</si>
  <si>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</si>
  <si>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</si>
  <si>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</si>
  <si>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</si>
  <si>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</si>
  <si>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</si>
  <si>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</si>
  <si>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</si>
  <si>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</si>
  <si>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</si>
  <si>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</si>
  <si>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</si>
  <si>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</si>
  <si>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</si>
  <si>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</si>
  <si>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</si>
  <si>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</si>
  <si>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</si>
  <si>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</si>
  <si>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</si>
  <si>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</si>
  <si>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</si>
  <si>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</si>
  <si>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</si>
  <si>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</si>
  <si>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</si>
  <si>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</si>
  <si>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</si>
  <si>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</si>
  <si>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</si>
  <si>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</si>
  <si>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</si>
  <si>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</si>
  <si>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</si>
  <si>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</si>
  <si>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</si>
  <si>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</si>
  <si>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</si>
  <si>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</si>
  <si>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</si>
  <si>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</si>
  <si>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</si>
  <si>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</si>
  <si>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</si>
  <si>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</si>
  <si>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</si>
  <si>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</si>
  <si>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</si>
  <si>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</si>
  <si>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</si>
  <si>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</si>
  <si>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</si>
  <si>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</si>
  <si>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</si>
  <si>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苫小牧市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</si>
  <si>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</si>
  <si>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</si>
  <si>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</si>
  <si>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</si>
  <si>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</si>
  <si>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</si>
  <si>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</si>
  <si>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</si>
  <si>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</si>
  <si>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</si>
  <si>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</si>
  <si>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</si>
  <si>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</si>
  <si>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</si>
  <si>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</si>
  <si>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</si>
  <si>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</si>
  <si>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昭和60年代に借り入れた高金利企業債、あるいはその繰上償還で借り換えた企業債の償還が終わりつつあり、平成17年度末に359.9億円あった企業債残高は令和５年度末で270.2億円まで減少した。
　このため、④企業債残高対事業規模比率は類似団体平均よりも低く、③流動比率も全国平均・類似団体平均を上回っている。
　また、減価償却費については平成28年度以降ほぼ一定であり、110％前後を維持する①経常収支比率・⑤経費回収率、全国平均・類似団体平均より安価な⑥汚水処理原価につながっている。
　経営の健全化はこの数年で進んだが、分析欄２のとおり、今後は老朽化対策の本格化が必要となる。本市の場合、⑧水洗化率のとおりほぼ全市民に公共下水道が行き渡っており、普及拡大による増収が見込めないことから、各指標の動向に留意して収支のバランスを図らなくてはならない。
</t>
    <phoneticPr fontId="4"/>
  </si>
  <si>
    <t xml:space="preserve">　本市の公共下水道は、初期の工事着手が昭和27年と早く、かつ、市域が東西に大きく広がるため、雨水・合流・汚水の各管渠の総延長が1,500km以上と非常に長大である。このため、事後保全的な管渠の修繕が中心となっている。②管渠老朽化率は全国平均・類似団体平均を上回っており、今後管渠の老朽化が急速に進むことを鑑みると、決して楽観できる状況ではない。
　また、本市では平成一桁代に集中的な宅地造成があり、管渠布設を一度に行わなければならなかった。当時発行した企業債の償還を進めるため、適切な維持修繕により施設設備の長寿命化を図り、これまで更新工事を抑制してきた経緯がある。このため、①有形固定資産減価償却率が全国平均・類似団体平均よりも顕著に高い数値となっており、今後の老朽化対策の必要性を示している。
</t>
    <phoneticPr fontId="4"/>
  </si>
  <si>
    <t xml:space="preserve">ここ数年で経営の健全化が進み、経営指標はいずれも順調に推移しているが、施設設備の老朽化に伴う維持管理費用の増大が懸念される。何より、長寿命化対策でカバーしてきた処理施設の根本的な老朽化対策が今後必要となり、改築・更新費用の増加が見込まれる。
　このため、経営戦略においては効率的な老朽化対策（建設改良工事の「選択と集中」）と経営の両立を掲げ、計画期間内の資金能力を維持しながら、必要となる施設の改築・更新を着実に行う方向性を示している。
　今後も、維持管理手法のたゆまぬ改善を図りつつ、経営の基本方針である「サービス提供の持続」「安全・安心の確保」を実現できるよう、一層の努力が必要である。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</si>
</sst>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0.36</c:v>
                </c:pt>
                <c:pt idx="1">
                  <c:v>0.37</c:v>
                </c:pt>
                <c:pt idx="2">
                  <c:v>0.27</c:v>
                </c:pt>
                <c:pt idx="3">
                  <c:v>0.25</c:v>
                </c:pt>
                <c:pt idx="4">
                  <c:v>0.21</c:v>
                </c:pt>
              </c:numCache>
            </c:numRef>
          </c:val>
          <c:extLst>
            <c:ext xmlns:c16="http://schemas.microsoft.com/office/drawing/2014/chart" uri="{C3380CC4-5D6E-409C-BE32-E72D297353CC}">
              <c16:uniqueId val="{00000000-C4A3-4076-8DBF-655EDDF6DF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C4A3-4076-8DBF-655EDDF6DF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78.989999999999995</c:v>
                </c:pt>
                <c:pt idx="1">
                  <c:v>74.75</c:v>
                </c:pt>
                <c:pt idx="2">
                  <c:v>76.819999999999993</c:v>
                </c:pt>
                <c:pt idx="3">
                  <c:v>77.59</c:v>
                </c:pt>
                <c:pt idx="4">
                  <c:v>76.52</c:v>
                </c:pt>
              </c:numCache>
            </c:numRef>
          </c:val>
          <c:extLst>
            <c:ext xmlns:c16="http://schemas.microsoft.com/office/drawing/2014/chart" uri="{C3380CC4-5D6E-409C-BE32-E72D297353CC}">
              <c16:uniqueId val="{00000000-0EAE-4617-9C2E-D1608FBA93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0EAE-4617-9C2E-D1608FBA93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99.84</c:v>
                </c:pt>
                <c:pt idx="1">
                  <c:v>99.85</c:v>
                </c:pt>
                <c:pt idx="2">
                  <c:v>99.78</c:v>
                </c:pt>
                <c:pt idx="3">
                  <c:v>99.81</c:v>
                </c:pt>
                <c:pt idx="4">
                  <c:v>99.83</c:v>
                </c:pt>
              </c:numCache>
            </c:numRef>
          </c:val>
          <c:extLst>
            <c:ext xmlns:c16="http://schemas.microsoft.com/office/drawing/2014/chart" uri="{C3380CC4-5D6E-409C-BE32-E72D297353CC}">
              <c16:uniqueId val="{00000000-6E43-4528-A9AB-E22C0CCE8A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6E43-4528-A9AB-E22C0CCE8A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112.23</c:v>
                </c:pt>
                <c:pt idx="1">
                  <c:v>114.45</c:v>
                </c:pt>
                <c:pt idx="2">
                  <c:v>115.19</c:v>
                </c:pt>
                <c:pt idx="3">
                  <c:v>111.32</c:v>
                </c:pt>
                <c:pt idx="4">
                  <c:v>111.88</c:v>
                </c:pt>
              </c:numCache>
            </c:numRef>
          </c:val>
          <c:extLst>
            <c:ext xmlns:c16="http://schemas.microsoft.com/office/drawing/2014/chart" uri="{C3380CC4-5D6E-409C-BE32-E72D297353CC}">
              <c16:uniqueId val="{00000000-0FBA-4C35-AD8F-298EC7FC90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0FBA-4C35-AD8F-298EC7FC90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48.4</c:v>
                </c:pt>
                <c:pt idx="1">
                  <c:v>49.6</c:v>
                </c:pt>
                <c:pt idx="2">
                  <c:v>50.71</c:v>
                </c:pt>
                <c:pt idx="3">
                  <c:v>52.1</c:v>
                </c:pt>
                <c:pt idx="4">
                  <c:v>53.2</c:v>
                </c:pt>
              </c:numCache>
            </c:numRef>
          </c:val>
          <c:extLst>
            <c:ext xmlns:c16="http://schemas.microsoft.com/office/drawing/2014/chart" uri="{C3380CC4-5D6E-409C-BE32-E72D297353CC}">
              <c16:uniqueId val="{00000000-851C-49FF-B7C9-4CABE792B0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851C-49FF-B7C9-4CABE792B0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6.31</c:v>
                </c:pt>
                <c:pt idx="1">
                  <c:v>9.9700000000000006</c:v>
                </c:pt>
                <c:pt idx="2">
                  <c:v>13.4</c:v>
                </c:pt>
                <c:pt idx="3">
                  <c:v>14.88</c:v>
                </c:pt>
                <c:pt idx="4">
                  <c:v>15.56</c:v>
                </c:pt>
              </c:numCache>
            </c:numRef>
          </c:val>
          <c:extLst>
            <c:ext xmlns:c16="http://schemas.microsoft.com/office/drawing/2014/chart" uri="{C3380CC4-5D6E-409C-BE32-E72D297353CC}">
              <c16:uniqueId val="{00000000-156B-48E0-B083-9B4448A08F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156B-48E0-B083-9B4448A08F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46-40A3-BF3F-239550C4CE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7D46-40A3-BF3F-239550C4CE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77.760000000000005</c:v>
                </c:pt>
                <c:pt idx="1">
                  <c:v>77.84</c:v>
                </c:pt>
                <c:pt idx="2">
                  <c:v>83.3</c:v>
                </c:pt>
                <c:pt idx="3">
                  <c:v>93.89</c:v>
                </c:pt>
                <c:pt idx="4">
                  <c:v>83.03</c:v>
                </c:pt>
              </c:numCache>
            </c:numRef>
          </c:val>
          <c:extLst>
            <c:ext xmlns:c16="http://schemas.microsoft.com/office/drawing/2014/chart" uri="{C3380CC4-5D6E-409C-BE32-E72D297353CC}">
              <c16:uniqueId val="{00000000-E90A-4782-94D9-B0C3E6B49F9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E90A-4782-94D9-B0C3E6B49F9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686</c:v>
                </c:pt>
                <c:pt idx="1">
                  <c:v>686.17</c:v>
                </c:pt>
                <c:pt idx="2">
                  <c:v>676.41</c:v>
                </c:pt>
                <c:pt idx="3">
                  <c:v>652.39</c:v>
                </c:pt>
                <c:pt idx="4">
                  <c:v>639.08000000000004</c:v>
                </c:pt>
              </c:numCache>
            </c:numRef>
          </c:val>
          <c:extLst>
            <c:ext xmlns:c16="http://schemas.microsoft.com/office/drawing/2014/chart" uri="{C3380CC4-5D6E-409C-BE32-E72D297353CC}">
              <c16:uniqueId val="{00000000-5537-4BAE-939A-B844DAE9EE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5537-4BAE-939A-B844DAE9EE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109.45</c:v>
                </c:pt>
                <c:pt idx="1">
                  <c:v>110.9</c:v>
                </c:pt>
                <c:pt idx="2">
                  <c:v>110.97</c:v>
                </c:pt>
                <c:pt idx="3">
                  <c:v>107.36</c:v>
                </c:pt>
                <c:pt idx="4">
                  <c:v>109.38</c:v>
                </c:pt>
              </c:numCache>
            </c:numRef>
          </c:val>
          <c:extLst>
            <c:ext xmlns:c16="http://schemas.microsoft.com/office/drawing/2014/chart" uri="{C3380CC4-5D6E-409C-BE32-E72D297353CC}">
              <c16:uniqueId val="{00000000-06C7-4F85-AEDE-38C927C739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06C7-4F85-AEDE-38C927C739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137.09</c:v>
                </c:pt>
                <c:pt idx="1">
                  <c:v>130.69</c:v>
                </c:pt>
                <c:pt idx="2">
                  <c:v>130.99</c:v>
                </c:pt>
                <c:pt idx="3">
                  <c:v>138.72999999999999</c:v>
                </c:pt>
                <c:pt idx="4">
                  <c:v>137.06</c:v>
                </c:pt>
              </c:numCache>
            </c:numRef>
          </c:val>
          <c:extLst>
            <c:ext xmlns:c16="http://schemas.microsoft.com/office/drawing/2014/chart" uri="{C3380CC4-5D6E-409C-BE32-E72D297353CC}">
              <c16:uniqueId val="{00000000-3202-4A52-ADA6-194D4BBC90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3202-4A52-ADA6-194D4BBC90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C72" sqref="CC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苫小牧市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非設置</v>
      </c>
      <c r="AE8" s="66"/>
      <c r="AF8" s="66"/>
      <c r="AG8" s="66"/>
      <c r="AH8" s="66"/>
      <c r="AI8" s="66"/>
      <c r="AJ8" s="66"/>
      <c r="AK8" s="3"/>
      <c r="AL8" s="54">
        <f>データ!S6</f>
        <v>166846</v>
      </c>
      <c r="AM8" s="54"/>
      <c r="AN8" s="54"/>
      <c r="AO8" s="54"/>
      <c r="AP8" s="54"/>
      <c r="AQ8" s="54"/>
      <c r="AR8" s="54"/>
      <c r="AS8" s="54"/>
      <c r="AT8" s="53">
        <f>データ!T6</f>
        <v>561.66</v>
      </c>
      <c r="AU8" s="53"/>
      <c r="AV8" s="53"/>
      <c r="AW8" s="53"/>
      <c r="AX8" s="53"/>
      <c r="AY8" s="53"/>
      <c r="AZ8" s="53"/>
      <c r="BA8" s="53"/>
      <c r="BB8" s="53">
        <f>データ!U6</f>
        <v>297.06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61.84</v>
      </c>
      <c r="J10" s="53"/>
      <c r="K10" s="53"/>
      <c r="L10" s="53"/>
      <c r="M10" s="53"/>
      <c r="N10" s="53"/>
      <c r="O10" s="53"/>
      <c r="P10" s="53">
        <f>データ!P6</f>
        <v>99.32</v>
      </c>
      <c r="Q10" s="53"/>
      <c r="R10" s="53"/>
      <c r="S10" s="53"/>
      <c r="T10" s="53"/>
      <c r="U10" s="53"/>
      <c r="V10" s="53"/>
      <c r="W10" s="53">
        <f>データ!Q6</f>
        <v>75.02</v>
      </c>
      <c r="X10" s="53"/>
      <c r="Y10" s="53"/>
      <c r="Z10" s="53"/>
      <c r="AA10" s="53"/>
      <c r="AB10" s="53"/>
      <c r="AC10" s="53"/>
      <c r="AD10" s="54">
        <f>データ!R6</f>
        <v>2295</v>
      </c>
      <c r="AE10" s="54"/>
      <c r="AF10" s="54"/>
      <c r="AG10" s="54"/>
      <c r="AH10" s="54"/>
      <c r="AI10" s="54"/>
      <c r="AJ10" s="54"/>
      <c r="AK10" s="2"/>
      <c r="AL10" s="54">
        <f>データ!V6</f>
        <v>164973</v>
      </c>
      <c r="AM10" s="54"/>
      <c r="AN10" s="54"/>
      <c r="AO10" s="54"/>
      <c r="AP10" s="54"/>
      <c r="AQ10" s="54"/>
      <c r="AR10" s="54"/>
      <c r="AS10" s="54"/>
      <c r="AT10" s="53">
        <f>データ!W6</f>
        <v>44.46</v>
      </c>
      <c r="AU10" s="53"/>
      <c r="AV10" s="53"/>
      <c r="AW10" s="53"/>
      <c r="AX10" s="53"/>
      <c r="AY10" s="53"/>
      <c r="AZ10" s="53"/>
      <c r="BA10" s="53"/>
      <c r="BB10" s="53">
        <f>データ!X6</f>
        <v>3710.59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uDQNZaMHf8qYoqM0tin0OhNfkOXK50MKtrrjZDOm9b1mcptSxnFA8n+6hEA1mkX5ywZuPOfRcTpfFRY3z8aXQ==" saltValue="o7yaNBQIOtnq7FaqdWl0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12131</v>
      </c>
      <c r="D6" s="19">
        <f t="shared" si="3"/>
        <v>46</v>
      </c>
      <c r="E6" s="19">
        <f t="shared" si="3"/>
        <v>17</v>
      </c>
      <c r="F6" s="19">
        <f t="shared" si="3"/>
        <v>1</v>
      </c>
      <c r="G6" s="19">
        <f t="shared" si="3"/>
        <v>0</v>
      </c>
      <c r="H6" s="19" t="str">
        <f t="shared" si="3"/>
        <v>北海道　苫小牧市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61.84</v>
      </c>
      <c r="P6" s="20">
        <f t="shared" si="3"/>
        <v>99.32</v>
      </c>
      <c r="Q6" s="20">
        <f t="shared" si="3"/>
        <v>75.02</v>
      </c>
      <c r="R6" s="20">
        <f t="shared" si="3"/>
        <v>2295</v>
      </c>
      <c r="S6" s="20">
        <f t="shared" si="3"/>
        <v>166846</v>
      </c>
      <c r="T6" s="20">
        <f t="shared" si="3"/>
        <v>561.66</v>
      </c>
      <c r="U6" s="20">
        <f t="shared" si="3"/>
        <v>297.06</v>
      </c>
      <c r="V6" s="20">
        <f t="shared" si="3"/>
        <v>164973</v>
      </c>
      <c r="W6" s="20">
        <f t="shared" si="3"/>
        <v>44.46</v>
      </c>
      <c r="X6" s="20">
        <f t="shared" si="3"/>
        <v>3710.59</v>
      </c>
      <c r="Y6" s="21">
        <f>IF(Y7="",NA(),Y7)</f>
        <v>112.23</v>
      </c>
      <c r="Z6" s="21">
        <f t="shared" ref="Z6:AH6" si="4">IF(Z7="",NA(),Z7)</f>
        <v>114.45</v>
      </c>
      <c r="AA6" s="21">
        <f t="shared" si="4"/>
        <v>115.19</v>
      </c>
      <c r="AB6" s="21">
        <f t="shared" si="4"/>
        <v>111.32</v>
      </c>
      <c r="AC6" s="21">
        <f t="shared" si="4"/>
        <v>111.88</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77.760000000000005</v>
      </c>
      <c r="AV6" s="21">
        <f t="shared" ref="AV6:BD6" si="6">IF(AV7="",NA(),AV7)</f>
        <v>77.84</v>
      </c>
      <c r="AW6" s="21">
        <f t="shared" si="6"/>
        <v>83.3</v>
      </c>
      <c r="AX6" s="21">
        <f t="shared" si="6"/>
        <v>93.89</v>
      </c>
      <c r="AY6" s="21">
        <f t="shared" si="6"/>
        <v>83.03</v>
      </c>
      <c r="AZ6" s="21">
        <f t="shared" si="6"/>
        <v>61.57</v>
      </c>
      <c r="BA6" s="21">
        <f t="shared" si="6"/>
        <v>60.82</v>
      </c>
      <c r="BB6" s="21">
        <f t="shared" si="6"/>
        <v>63.48</v>
      </c>
      <c r="BC6" s="21">
        <f t="shared" si="6"/>
        <v>65.510000000000005</v>
      </c>
      <c r="BD6" s="21">
        <f t="shared" si="6"/>
        <v>72.78</v>
      </c>
      <c r="BE6" s="20" t="str">
        <f>IF(BE7="","",IF(BE7="-","【-】","【"&amp;SUBSTITUTE(TEXT(BE7,"#,##0.00"),"-","△")&amp;"】"))</f>
        <v>【78.43】</v>
      </c>
      <c r="BF6" s="21">
        <f>IF(BF7="",NA(),BF7)</f>
        <v>686</v>
      </c>
      <c r="BG6" s="21">
        <f t="shared" ref="BG6:BO6" si="7">IF(BG7="",NA(),BG7)</f>
        <v>686.17</v>
      </c>
      <c r="BH6" s="21">
        <f t="shared" si="7"/>
        <v>676.41</v>
      </c>
      <c r="BI6" s="21">
        <f t="shared" si="7"/>
        <v>652.39</v>
      </c>
      <c r="BJ6" s="21">
        <f t="shared" si="7"/>
        <v>639.08000000000004</v>
      </c>
      <c r="BK6" s="21">
        <f t="shared" si="7"/>
        <v>867.39</v>
      </c>
      <c r="BL6" s="21">
        <f t="shared" si="7"/>
        <v>920.83</v>
      </c>
      <c r="BM6" s="21">
        <f t="shared" si="7"/>
        <v>874.02</v>
      </c>
      <c r="BN6" s="21">
        <f t="shared" si="7"/>
        <v>827.43</v>
      </c>
      <c r="BO6" s="21">
        <f t="shared" si="7"/>
        <v>790.32</v>
      </c>
      <c r="BP6" s="20" t="str">
        <f>IF(BP7="","",IF(BP7="-","【-】","【"&amp;SUBSTITUTE(TEXT(BP7,"#,##0.00"),"-","△")&amp;"】"))</f>
        <v>【630.82】</v>
      </c>
      <c r="BQ6" s="21">
        <f>IF(BQ7="",NA(),BQ7)</f>
        <v>109.45</v>
      </c>
      <c r="BR6" s="21">
        <f t="shared" ref="BR6:BZ6" si="8">IF(BR7="",NA(),BR7)</f>
        <v>110.9</v>
      </c>
      <c r="BS6" s="21">
        <f t="shared" si="8"/>
        <v>110.97</v>
      </c>
      <c r="BT6" s="21">
        <f t="shared" si="8"/>
        <v>107.36</v>
      </c>
      <c r="BU6" s="21">
        <f t="shared" si="8"/>
        <v>109.38</v>
      </c>
      <c r="BV6" s="21">
        <f t="shared" si="8"/>
        <v>100.91</v>
      </c>
      <c r="BW6" s="21">
        <f t="shared" si="8"/>
        <v>99.82</v>
      </c>
      <c r="BX6" s="21">
        <f t="shared" si="8"/>
        <v>100.32</v>
      </c>
      <c r="BY6" s="21">
        <f t="shared" si="8"/>
        <v>99.71</v>
      </c>
      <c r="BZ6" s="21">
        <f t="shared" si="8"/>
        <v>98.7</v>
      </c>
      <c r="CA6" s="20" t="str">
        <f>IF(CA7="","",IF(CA7="-","【-】","【"&amp;SUBSTITUTE(TEXT(CA7,"#,##0.00"),"-","△")&amp;"】"))</f>
        <v>【97.81】</v>
      </c>
      <c r="CB6" s="21">
        <f>IF(CB7="",NA(),CB7)</f>
        <v>137.09</v>
      </c>
      <c r="CC6" s="21">
        <f t="shared" ref="CC6:CK6" si="9">IF(CC7="",NA(),CC7)</f>
        <v>130.69</v>
      </c>
      <c r="CD6" s="21">
        <f t="shared" si="9"/>
        <v>130.99</v>
      </c>
      <c r="CE6" s="21">
        <f t="shared" si="9"/>
        <v>138.72999999999999</v>
      </c>
      <c r="CF6" s="21">
        <f t="shared" si="9"/>
        <v>137.06</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78.989999999999995</v>
      </c>
      <c r="CN6" s="21">
        <f t="shared" ref="CN6:CV6" si="10">IF(CN7="",NA(),CN7)</f>
        <v>74.75</v>
      </c>
      <c r="CO6" s="21">
        <f t="shared" si="10"/>
        <v>76.819999999999993</v>
      </c>
      <c r="CP6" s="21">
        <f t="shared" si="10"/>
        <v>77.59</v>
      </c>
      <c r="CQ6" s="21">
        <f t="shared" si="10"/>
        <v>76.52</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99.84</v>
      </c>
      <c r="CY6" s="21">
        <f t="shared" ref="CY6:DG6" si="11">IF(CY7="",NA(),CY7)</f>
        <v>99.85</v>
      </c>
      <c r="CZ6" s="21">
        <f t="shared" si="11"/>
        <v>99.78</v>
      </c>
      <c r="DA6" s="21">
        <f t="shared" si="11"/>
        <v>99.81</v>
      </c>
      <c r="DB6" s="21">
        <f t="shared" si="11"/>
        <v>99.83</v>
      </c>
      <c r="DC6" s="21">
        <f t="shared" si="11"/>
        <v>94.06</v>
      </c>
      <c r="DD6" s="21">
        <f t="shared" si="11"/>
        <v>94.41</v>
      </c>
      <c r="DE6" s="21">
        <f t="shared" si="11"/>
        <v>94.43</v>
      </c>
      <c r="DF6" s="21">
        <f t="shared" si="11"/>
        <v>94.58</v>
      </c>
      <c r="DG6" s="21">
        <f t="shared" si="11"/>
        <v>94.69</v>
      </c>
      <c r="DH6" s="20" t="str">
        <f>IF(DH7="","",IF(DH7="-","【-】","【"&amp;SUBSTITUTE(TEXT(DH7,"#,##0.00"),"-","△")&amp;"】"))</f>
        <v>【95.91】</v>
      </c>
      <c r="DI6" s="21">
        <f>IF(DI7="",NA(),DI7)</f>
        <v>48.4</v>
      </c>
      <c r="DJ6" s="21">
        <f t="shared" ref="DJ6:DR6" si="12">IF(DJ7="",NA(),DJ7)</f>
        <v>49.6</v>
      </c>
      <c r="DK6" s="21">
        <f t="shared" si="12"/>
        <v>50.71</v>
      </c>
      <c r="DL6" s="21">
        <f t="shared" si="12"/>
        <v>52.1</v>
      </c>
      <c r="DM6" s="21">
        <f t="shared" si="12"/>
        <v>53.2</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6.31</v>
      </c>
      <c r="DU6" s="21">
        <f t="shared" ref="DU6:EC6" si="13">IF(DU7="",NA(),DU7)</f>
        <v>9.9700000000000006</v>
      </c>
      <c r="DV6" s="21">
        <f t="shared" si="13"/>
        <v>13.4</v>
      </c>
      <c r="DW6" s="21">
        <f t="shared" si="13"/>
        <v>14.88</v>
      </c>
      <c r="DX6" s="21">
        <f t="shared" si="13"/>
        <v>15.56</v>
      </c>
      <c r="DY6" s="21">
        <f t="shared" si="13"/>
        <v>5.1100000000000003</v>
      </c>
      <c r="DZ6" s="21">
        <f t="shared" si="13"/>
        <v>5.18</v>
      </c>
      <c r="EA6" s="21">
        <f t="shared" si="13"/>
        <v>6.01</v>
      </c>
      <c r="EB6" s="21">
        <f t="shared" si="13"/>
        <v>6.84</v>
      </c>
      <c r="EC6" s="21">
        <f t="shared" si="13"/>
        <v>7.69</v>
      </c>
      <c r="ED6" s="20" t="str">
        <f>IF(ED7="","",IF(ED7="-","【-】","【"&amp;SUBSTITUTE(TEXT(ED7,"#,##0.00"),"-","△")&amp;"】"))</f>
        <v>【8.68】</v>
      </c>
      <c r="EE6" s="21">
        <f>IF(EE7="",NA(),EE7)</f>
        <v>0.36</v>
      </c>
      <c r="EF6" s="21">
        <f t="shared" ref="EF6:EN6" si="14">IF(EF7="",NA(),EF7)</f>
        <v>0.37</v>
      </c>
      <c r="EG6" s="21">
        <f t="shared" si="14"/>
        <v>0.27</v>
      </c>
      <c r="EH6" s="21">
        <f t="shared" si="14"/>
        <v>0.25</v>
      </c>
      <c r="EI6" s="21">
        <f t="shared" si="14"/>
        <v>0.21</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12131</v>
      </c>
      <c r="D7" s="23">
        <v>46</v>
      </c>
      <c r="E7" s="23">
        <v>17</v>
      </c>
      <c r="F7" s="23">
        <v>1</v>
      </c>
      <c r="G7" s="23">
        <v>0</v>
      </c>
      <c r="H7" s="23" t="s">
        <v>96</v>
      </c>
      <c r="I7" s="23" t="s">
        <v>97</v>
      </c>
      <c r="J7" s="23" t="s">
        <v>98</v>
      </c>
      <c r="K7" s="23" t="s">
        <v>99</v>
      </c>
      <c r="L7" s="23" t="s">
        <v>100</v>
      </c>
      <c r="M7" s="23" t="s">
        <v>101</v>
      </c>
      <c r="N7" s="24" t="s">
        <v>102</v>
      </c>
      <c r="O7" s="24">
        <v>61.84</v>
      </c>
      <c r="P7" s="24">
        <v>99.32</v>
      </c>
      <c r="Q7" s="24">
        <v>75.02</v>
      </c>
      <c r="R7" s="24">
        <v>2295</v>
      </c>
      <c r="S7" s="24">
        <v>166846</v>
      </c>
      <c r="T7" s="24">
        <v>561.66</v>
      </c>
      <c r="U7" s="24">
        <v>297.06</v>
      </c>
      <c r="V7" s="24">
        <v>164973</v>
      </c>
      <c r="W7" s="24">
        <v>44.46</v>
      </c>
      <c r="X7" s="24">
        <v>3710.59</v>
      </c>
      <c r="Y7" s="24">
        <v>112.23</v>
      </c>
      <c r="Z7" s="24">
        <v>114.45</v>
      </c>
      <c r="AA7" s="24">
        <v>115.19</v>
      </c>
      <c r="AB7" s="24">
        <v>111.32</v>
      </c>
      <c r="AC7" s="24">
        <v>111.88</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77.760000000000005</v>
      </c>
      <c r="AV7" s="24">
        <v>77.84</v>
      </c>
      <c r="AW7" s="24">
        <v>83.3</v>
      </c>
      <c r="AX7" s="24">
        <v>93.89</v>
      </c>
      <c r="AY7" s="24">
        <v>83.03</v>
      </c>
      <c r="AZ7" s="24">
        <v>61.57</v>
      </c>
      <c r="BA7" s="24">
        <v>60.82</v>
      </c>
      <c r="BB7" s="24">
        <v>63.48</v>
      </c>
      <c r="BC7" s="24">
        <v>65.510000000000005</v>
      </c>
      <c r="BD7" s="24">
        <v>72.78</v>
      </c>
      <c r="BE7" s="24">
        <v>78.430000000000007</v>
      </c>
      <c r="BF7" s="24">
        <v>686</v>
      </c>
      <c r="BG7" s="24">
        <v>686.17</v>
      </c>
      <c r="BH7" s="24">
        <v>676.41</v>
      </c>
      <c r="BI7" s="24">
        <v>652.39</v>
      </c>
      <c r="BJ7" s="24">
        <v>639.08000000000004</v>
      </c>
      <c r="BK7" s="24">
        <v>867.39</v>
      </c>
      <c r="BL7" s="24">
        <v>920.83</v>
      </c>
      <c r="BM7" s="24">
        <v>874.02</v>
      </c>
      <c r="BN7" s="24">
        <v>827.43</v>
      </c>
      <c r="BO7" s="24">
        <v>790.32</v>
      </c>
      <c r="BP7" s="24">
        <v>630.82000000000005</v>
      </c>
      <c r="BQ7" s="24">
        <v>109.45</v>
      </c>
      <c r="BR7" s="24">
        <v>110.9</v>
      </c>
      <c r="BS7" s="24">
        <v>110.97</v>
      </c>
      <c r="BT7" s="24">
        <v>107.36</v>
      </c>
      <c r="BU7" s="24">
        <v>109.38</v>
      </c>
      <c r="BV7" s="24">
        <v>100.91</v>
      </c>
      <c r="BW7" s="24">
        <v>99.82</v>
      </c>
      <c r="BX7" s="24">
        <v>100.32</v>
      </c>
      <c r="BY7" s="24">
        <v>99.71</v>
      </c>
      <c r="BZ7" s="24">
        <v>98.7</v>
      </c>
      <c r="CA7" s="24">
        <v>97.81</v>
      </c>
      <c r="CB7" s="24">
        <v>137.09</v>
      </c>
      <c r="CC7" s="24">
        <v>130.69</v>
      </c>
      <c r="CD7" s="24">
        <v>130.99</v>
      </c>
      <c r="CE7" s="24">
        <v>138.72999999999999</v>
      </c>
      <c r="CF7" s="24">
        <v>137.06</v>
      </c>
      <c r="CG7" s="24">
        <v>158.04</v>
      </c>
      <c r="CH7" s="24">
        <v>156.77000000000001</v>
      </c>
      <c r="CI7" s="24">
        <v>157.63999999999999</v>
      </c>
      <c r="CJ7" s="24">
        <v>159.59</v>
      </c>
      <c r="CK7" s="24">
        <v>160.65</v>
      </c>
      <c r="CL7" s="24">
        <v>138.75</v>
      </c>
      <c r="CM7" s="24">
        <v>78.989999999999995</v>
      </c>
      <c r="CN7" s="24">
        <v>74.75</v>
      </c>
      <c r="CO7" s="24">
        <v>76.819999999999993</v>
      </c>
      <c r="CP7" s="24">
        <v>77.59</v>
      </c>
      <c r="CQ7" s="24">
        <v>76.52</v>
      </c>
      <c r="CR7" s="24">
        <v>66.78</v>
      </c>
      <c r="CS7" s="24">
        <v>67</v>
      </c>
      <c r="CT7" s="24">
        <v>66.650000000000006</v>
      </c>
      <c r="CU7" s="24">
        <v>64.45</v>
      </c>
      <c r="CV7" s="24">
        <v>65.11</v>
      </c>
      <c r="CW7" s="24">
        <v>58.94</v>
      </c>
      <c r="CX7" s="24">
        <v>99.84</v>
      </c>
      <c r="CY7" s="24">
        <v>99.85</v>
      </c>
      <c r="CZ7" s="24">
        <v>99.78</v>
      </c>
      <c r="DA7" s="24">
        <v>99.81</v>
      </c>
      <c r="DB7" s="24">
        <v>99.83</v>
      </c>
      <c r="DC7" s="24">
        <v>94.06</v>
      </c>
      <c r="DD7" s="24">
        <v>94.41</v>
      </c>
      <c r="DE7" s="24">
        <v>94.43</v>
      </c>
      <c r="DF7" s="24">
        <v>94.58</v>
      </c>
      <c r="DG7" s="24">
        <v>94.69</v>
      </c>
      <c r="DH7" s="24">
        <v>95.91</v>
      </c>
      <c r="DI7" s="24">
        <v>48.4</v>
      </c>
      <c r="DJ7" s="24">
        <v>49.6</v>
      </c>
      <c r="DK7" s="24">
        <v>50.71</v>
      </c>
      <c r="DL7" s="24">
        <v>52.1</v>
      </c>
      <c r="DM7" s="24">
        <v>53.2</v>
      </c>
      <c r="DN7" s="24">
        <v>34.33</v>
      </c>
      <c r="DO7" s="24">
        <v>34.15</v>
      </c>
      <c r="DP7" s="24">
        <v>35.53</v>
      </c>
      <c r="DQ7" s="24">
        <v>37.51</v>
      </c>
      <c r="DR7" s="24">
        <v>38.869999999999997</v>
      </c>
      <c r="DS7" s="24">
        <v>41.09</v>
      </c>
      <c r="DT7" s="24">
        <v>6.31</v>
      </c>
      <c r="DU7" s="24">
        <v>9.9700000000000006</v>
      </c>
      <c r="DV7" s="24">
        <v>13.4</v>
      </c>
      <c r="DW7" s="24">
        <v>14.88</v>
      </c>
      <c r="DX7" s="24">
        <v>15.56</v>
      </c>
      <c r="DY7" s="24">
        <v>5.1100000000000003</v>
      </c>
      <c r="DZ7" s="24">
        <v>5.18</v>
      </c>
      <c r="EA7" s="24">
        <v>6.01</v>
      </c>
      <c r="EB7" s="24">
        <v>6.84</v>
      </c>
      <c r="EC7" s="24">
        <v>7.69</v>
      </c>
      <c r="ED7" s="24">
        <v>8.68</v>
      </c>
      <c r="EE7" s="24">
        <v>0.36</v>
      </c>
      <c r="EF7" s="24">
        <v>0.37</v>
      </c>
      <c r="EG7" s="24">
        <v>0.27</v>
      </c>
      <c r="EH7" s="24">
        <v>0.25</v>
      </c>
      <c r="EI7" s="24">
        <v>0.21</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小原　裕太郎</cp:lastModifiedBy>
  <dcterms:created xsi:type="dcterms:W3CDTF">2025-01-24T06:57:06Z</dcterms:created>
  <dcterms:modified xsi:type="dcterms:W3CDTF">2025-01-28T11:19:17Z</dcterms:modified>
  <cp:category/>
</cp:coreProperties>
</file>