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R２決算（R0402公表）\"/>
    </mc:Choice>
  </mc:AlternateContent>
  <workbookProtection workbookAlgorithmName="SHA-512" workbookHashValue="iytoSaLfbYzToospsTGhaPtdxQ8Qt0WAZWzsrlb0OtcdA8bX4sUlBTmiWkyGcaoKgnIiN8fZA3saQtLpnImnbw==" workbookSaltValue="lEp7cTLBiWxI7gIkpwBj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<sst xmlns="http://schemas.openxmlformats.org/spreadsheetml/2006/main" count="231" uniqueCount="117">
  <si>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</si>
  <si>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</si>
  <si>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</si>
  <si>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</si>
  <si>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</si>
  <si>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</si>
  <si>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</si>
  <si>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</si>
  <si>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</si>
  <si>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</si>
  <si>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</si>
  <si>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</si>
  <si>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</si>
  <si>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</si>
  <si>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</si>
  <si>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</si>
  <si>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</si>
  <si>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</si>
  <si>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</si>
  <si>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</si>
  <si>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</si>
  <si>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</si>
  <si>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</si>
  <si>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</si>
  <si>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</si>
  <si>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</si>
  <si>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</si>
  <si>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</si>
  <si>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</si>
  <si>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</si>
  <si>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</si>
  <si>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</si>
  <si>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</si>
  <si>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</si>
  <si>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</si>
  <si>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</si>
  <si>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</si>
  <si>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</si>
  <si>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</si>
  <si>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</si>
  <si>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</si>
  <si>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</si>
  <si>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</si>
  <si>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</si>
  <si>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</si>
  <si>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</si>
  <si>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</si>
  <si>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</si>
  <si>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</si>
  <si>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</si>
  <si>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</si>
  <si>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</si>
  <si>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</si>
  <si>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</si>
  <si>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</si>
  <si>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</si>
  <si>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</si>
  <si>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</si>
  <si>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</si>
  <si>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</si>
  <si>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</si>
  <si>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</si>
  <si>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</si>
  <si>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</si>
  <si>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</si>
  <si>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</si>
  <si>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</si>
  <si>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</si>
  <si>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</si>
  <si>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</si>
  <si>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</si>
  <si>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</si>
  <si>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</si>
  <si>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</si>
  <si>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</si>
  <si>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</si>
  <si>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</si>
  <si>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</si>
  <si>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</si>
  <si>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</si>
  <si>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</si>
  <si>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</si>
  <si>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</si>
  <si>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</si>
  <si>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</si>
  <si>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</si>
  <si>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</si>
  <si>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</si>
  <si>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</si>
  <si>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</si>
  <si>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</si>
  <si>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</si>
  <si>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</si>
  <si>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</si>
  <si>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</si>
  <si>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</si>
  <si>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</si>
  <si>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</si>
  <si>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</si>
  <si>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</si>
  <si>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</si>
  <si>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</si>
  <si>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</si>
  <si>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</si>
  <si>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</si>
  <si>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</si>
  <si>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</si>
  <si>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</si>
  <si>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</si>
  <si>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</si>
  <si>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</si>
  <si>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</si>
  <si>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</si>
  <si>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</si>
  <si>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公共下水道は、初期の工事着手が昭和27年と早く、かつ、市域が東西に大きく広がるため、雨水・合流・汚水の各管渠の総延長が1,500km以上と非常に長大である。このため、事後保全的な管渠の修繕が中心となっている。②管渠老朽化率は全国平均・類似団体平均を上回っており、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
</t>
    <rPh sb="71" eb="73">
      <t>イジョウ</t>
    </rPh>
    <phoneticPr fontId="4"/>
  </si>
  <si>
    <t xml:space="preserve">  ここ数年で経営の健全化が大きく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</si>
  <si>
    <t>昭和60年代に借り入れた高金利企業債、あるいはその繰上償還で借り換えた企業債の償還が終わりつつあり、平成17年度末に359.9億円あった企業債残高は令和2年度末で291.2億円まで減少した。
　このため、④企業債残高対事業規模比率は全国平均・類似団体平均よりも低く、③流動比率の改善傾向が続いている。
　また、施設の適切な維持修繕により長寿命化を図り、更新工事を抑制して企業債残高を減らした経過から、標準耐用年数を超過して供用している施設も多く、2①の有形固定資産減価償却率の高さに現れている。減価償却費も平成28年以降ほぼ一定であり、110％台で推移する①経常収支比率・⑤経費回収率、全国平均・類似団体平均より安価な⑥汚水処理原価につながっている。
　経営の健全化はこの5～6年で大きく進んだが、分析欄２のとおり、今後は老朽化対策の本格化が必要となる。本市の場合、⑧水洗化率のとおりほぼ全市民に公共下水道が行き渡っており、普及拡大による増収が見込めないことから、各指標の動向に留意して収支のバランスを図らなくてはならない。</t>
    <rPh sb="139" eb="141">
      <t>カイゼン</t>
    </rPh>
    <rPh sb="141" eb="143">
      <t>ケイコウ</t>
    </rPh>
    <rPh sb="144" eb="145">
      <t>ツヅ</t>
    </rPh>
    <rPh sb="155" eb="157">
      <t>シセツ</t>
    </rPh>
    <rPh sb="158" eb="160">
      <t>テキセツ</t>
    </rPh>
    <rPh sb="161" eb="163">
      <t>イジ</t>
    </rPh>
    <rPh sb="163" eb="165">
      <t>シュウゼン</t>
    </rPh>
    <rPh sb="168" eb="172">
      <t>チョウジュミョウカ</t>
    </rPh>
    <rPh sb="173" eb="174">
      <t>ハカ</t>
    </rPh>
    <rPh sb="176" eb="178">
      <t>コウシン</t>
    </rPh>
    <rPh sb="178" eb="180">
      <t>コウジ</t>
    </rPh>
    <rPh sb="181" eb="183">
      <t>ヨクセイ</t>
    </rPh>
    <rPh sb="185" eb="187">
      <t>キギョウ</t>
    </rPh>
    <rPh sb="187" eb="188">
      <t>サイ</t>
    </rPh>
    <rPh sb="188" eb="190">
      <t>ザンダカ</t>
    </rPh>
    <rPh sb="191" eb="192">
      <t>ヘ</t>
    </rPh>
    <rPh sb="195" eb="197">
      <t>ケイカ</t>
    </rPh>
    <rPh sb="200" eb="202">
      <t>ヒョウジュン</t>
    </rPh>
    <rPh sb="202" eb="204">
      <t>タイヨウ</t>
    </rPh>
    <rPh sb="204" eb="206">
      <t>ネンスウ</t>
    </rPh>
    <rPh sb="207" eb="209">
      <t>チョウカ</t>
    </rPh>
    <rPh sb="217" eb="219">
      <t>シセツ</t>
    </rPh>
    <rPh sb="220" eb="221">
      <t>オオ</t>
    </rPh>
    <rPh sb="226" eb="228">
      <t>ユウケイ</t>
    </rPh>
    <rPh sb="228" eb="230">
      <t>コテイ</t>
    </rPh>
    <rPh sb="230" eb="232">
      <t>シサン</t>
    </rPh>
    <rPh sb="232" eb="234">
      <t>ゲンカ</t>
    </rPh>
    <rPh sb="234" eb="236">
      <t>ショウキャク</t>
    </rPh>
    <rPh sb="236" eb="237">
      <t>リツ</t>
    </rPh>
    <rPh sb="238" eb="239">
      <t>タカ</t>
    </rPh>
    <rPh sb="241" eb="242">
      <t>アラワ</t>
    </rPh>
    <rPh sb="247" eb="252">
      <t>ゲンカショウキャクヒ</t>
    </rPh>
    <rPh sb="253" eb="255">
      <t>ヘイセイ</t>
    </rPh>
    <rPh sb="257" eb="258">
      <t>ネン</t>
    </rPh>
    <rPh sb="258" eb="260">
      <t>イコウ</t>
    </rPh>
    <rPh sb="262" eb="264">
      <t>イッテイ</t>
    </rPh>
    <rPh sb="272" eb="273">
      <t>ダイ</t>
    </rPh>
    <rPh sb="274" eb="276">
      <t>スイイ</t>
    </rPh>
    <rPh sb="339" eb="340">
      <t>ネン</t>
    </rPh>
    <rPh sb="341" eb="342">
      <t>オオ</t>
    </rPh>
    <rPh sb="344" eb="345">
      <t>スス</t>
    </rPh>
    <rPh sb="358" eb="360">
      <t>コンゴ</t>
    </rPh>
    <rPh sb="361" eb="364">
      <t>ロウキュウカ</t>
    </rPh>
    <rPh sb="364" eb="366">
      <t>タイサク</t>
    </rPh>
    <rPh sb="367" eb="370">
      <t>ホンカクカ</t>
    </rPh>
    <rPh sb="371" eb="373">
      <t>ヒツヨウ</t>
    </rPh>
    <rPh sb="377" eb="378">
      <t>ホン</t>
    </rPh>
    <rPh sb="378" eb="379">
      <t>シ</t>
    </rPh>
    <rPh sb="380" eb="382">
      <t>バアイ</t>
    </rPh>
    <rPh sb="384" eb="387">
      <t>スイセンカ</t>
    </rPh>
    <rPh sb="387" eb="388">
      <t>リツ</t>
    </rPh>
    <rPh sb="394" eb="395">
      <t>ゼン</t>
    </rPh>
    <rPh sb="395" eb="397">
      <t>シミン</t>
    </rPh>
    <rPh sb="398" eb="400">
      <t>コウキョウ</t>
    </rPh>
    <rPh sb="400" eb="403">
      <t>ゲスイドウ</t>
    </rPh>
    <rPh sb="404" eb="405">
      <t>イ</t>
    </rPh>
    <rPh sb="406" eb="407">
      <t>ワタ</t>
    </rPh>
    <rPh sb="412" eb="414">
      <t>フキュウ</t>
    </rPh>
    <rPh sb="414" eb="416">
      <t>カクダイ</t>
    </rPh>
    <rPh sb="419" eb="421">
      <t>ゾウシュウ</t>
    </rPh>
    <rPh sb="422" eb="424">
      <t>ミコ</t>
    </rPh>
    <rPh sb="432" eb="435">
      <t>カクシヒョウ</t>
    </rPh>
    <rPh sb="436" eb="438">
      <t>ドウコウ</t>
    </rPh>
    <rPh sb="439" eb="441">
      <t>リュウイ</t>
    </rPh>
    <rPh sb="443" eb="445">
      <t>シュウシ</t>
    </rPh>
    <rPh sb="451" eb="45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</si>
</sst>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0.17</c:v>
                </c:pt>
                <c:pt idx="2">
                  <c:v>0.25</c:v>
                </c:pt>
                <c:pt idx="3">
                  <c:v>0.36</c:v>
                </c:pt>
                <c:pt idx="4">
                  <c:v>0.37</c:v>
                </c:pt>
              </c:numCache>
            </c:numRef>
          </c:val>
          <c:extLst>
            <c:ext xmlns:c16="http://schemas.microsoft.com/office/drawing/2014/chart" uri="{C3380CC4-5D6E-409C-BE32-E72D297353CC}">
              <c16:uniqueId val="{00000000-5A89-4B16-BD3C-7760BC5432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5A89-4B16-BD3C-7760BC5432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79.36</c:v>
                </c:pt>
                <c:pt idx="1">
                  <c:v>78.64</c:v>
                </c:pt>
                <c:pt idx="2">
                  <c:v>81.41</c:v>
                </c:pt>
                <c:pt idx="3">
                  <c:v>78.989999999999995</c:v>
                </c:pt>
                <c:pt idx="4">
                  <c:v>74.75</c:v>
                </c:pt>
              </c:numCache>
            </c:numRef>
          </c:val>
          <c:extLst>
            <c:ext xmlns:c16="http://schemas.microsoft.com/office/drawing/2014/chart" uri="{C3380CC4-5D6E-409C-BE32-E72D297353CC}">
              <c16:uniqueId val="{00000000-84FF-4BC2-B0FD-3DD40F4C2F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84FF-4BC2-B0FD-3DD40F4C2F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99.74</c:v>
                </c:pt>
                <c:pt idx="1">
                  <c:v>99.77</c:v>
                </c:pt>
                <c:pt idx="2">
                  <c:v>99.83</c:v>
                </c:pt>
                <c:pt idx="3">
                  <c:v>99.84</c:v>
                </c:pt>
                <c:pt idx="4">
                  <c:v>99.85</c:v>
                </c:pt>
              </c:numCache>
            </c:numRef>
          </c:val>
          <c:extLst>
            <c:ext xmlns:c16="http://schemas.microsoft.com/office/drawing/2014/chart" uri="{C3380CC4-5D6E-409C-BE32-E72D297353CC}">
              <c16:uniqueId val="{00000000-884B-4DB6-B87B-D969795D5D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884B-4DB6-B87B-D969795D5D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113.08</c:v>
                </c:pt>
                <c:pt idx="1">
                  <c:v>112.2</c:v>
                </c:pt>
                <c:pt idx="2">
                  <c:v>113.84</c:v>
                </c:pt>
                <c:pt idx="3">
                  <c:v>112.23</c:v>
                </c:pt>
                <c:pt idx="4">
                  <c:v>114.45</c:v>
                </c:pt>
              </c:numCache>
            </c:numRef>
          </c:val>
          <c:extLst>
            <c:ext xmlns:c16="http://schemas.microsoft.com/office/drawing/2014/chart" uri="{C3380CC4-5D6E-409C-BE32-E72D297353CC}">
              <c16:uniqueId val="{00000000-CA19-460C-8113-89B40A3158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CA19-460C-8113-89B40A3158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45.06</c:v>
                </c:pt>
                <c:pt idx="1">
                  <c:v>46.28</c:v>
                </c:pt>
                <c:pt idx="2">
                  <c:v>47.16</c:v>
                </c:pt>
                <c:pt idx="3">
                  <c:v>48.4</c:v>
                </c:pt>
                <c:pt idx="4">
                  <c:v>49.6</c:v>
                </c:pt>
              </c:numCache>
            </c:numRef>
          </c:val>
          <c:extLst>
            <c:ext xmlns:c16="http://schemas.microsoft.com/office/drawing/2014/chart" uri="{C3380CC4-5D6E-409C-BE32-E72D297353CC}">
              <c16:uniqueId val="{00000000-5F6A-4EBA-8C0B-7D0F338803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5F6A-4EBA-8C0B-7D0F338803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c:v>
                </c:pt>
                <c:pt idx="1">
                  <c:v>4.1500000000000004</c:v>
                </c:pt>
                <c:pt idx="2">
                  <c:v>4.3899999999999997</c:v>
                </c:pt>
                <c:pt idx="3">
                  <c:v>6.31</c:v>
                </c:pt>
                <c:pt idx="4">
                  <c:v>9.9700000000000006</c:v>
                </c:pt>
              </c:numCache>
            </c:numRef>
          </c:val>
          <c:extLst>
            <c:ext xmlns:c16="http://schemas.microsoft.com/office/drawing/2014/chart" uri="{C3380CC4-5D6E-409C-BE32-E72D297353CC}">
              <c16:uniqueId val="{00000000-9EF4-4FA8-B6FB-41ECFC98E9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9EF4-4FA8-B6FB-41ECFC98E9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D-4D78-BA1C-4F3608B36C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8DFD-4D78-BA1C-4F3608B36C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52.08</c:v>
                </c:pt>
                <c:pt idx="1">
                  <c:v>80.89</c:v>
                </c:pt>
                <c:pt idx="2">
                  <c:v>83.89</c:v>
                </c:pt>
                <c:pt idx="3">
                  <c:v>77.760000000000005</c:v>
                </c:pt>
                <c:pt idx="4">
                  <c:v>77.84</c:v>
                </c:pt>
              </c:numCache>
            </c:numRef>
          </c:val>
          <c:extLst>
            <c:ext xmlns:c16="http://schemas.microsoft.com/office/drawing/2014/chart" uri="{C3380CC4-5D6E-409C-BE32-E72D297353CC}">
              <c16:uniqueId val="{00000000-0F06-4FCB-8262-804885A73D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0F06-4FCB-8262-804885A73D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704.93</c:v>
                </c:pt>
                <c:pt idx="1">
                  <c:v>692.9</c:v>
                </c:pt>
                <c:pt idx="2">
                  <c:v>699.99</c:v>
                </c:pt>
                <c:pt idx="3">
                  <c:v>686</c:v>
                </c:pt>
                <c:pt idx="4">
                  <c:v>686.17</c:v>
                </c:pt>
              </c:numCache>
            </c:numRef>
          </c:val>
          <c:extLst>
            <c:ext xmlns:c16="http://schemas.microsoft.com/office/drawing/2014/chart" uri="{C3380CC4-5D6E-409C-BE32-E72D297353CC}">
              <c16:uniqueId val="{00000000-DD11-4F96-8407-FA393E6C18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DD11-4F96-8407-FA393E6C18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114.69</c:v>
                </c:pt>
                <c:pt idx="1">
                  <c:v>109.68</c:v>
                </c:pt>
                <c:pt idx="2">
                  <c:v>113.17</c:v>
                </c:pt>
                <c:pt idx="3">
                  <c:v>109.45</c:v>
                </c:pt>
                <c:pt idx="4">
                  <c:v>110.9</c:v>
                </c:pt>
              </c:numCache>
            </c:numRef>
          </c:val>
          <c:extLst>
            <c:ext xmlns:c16="http://schemas.microsoft.com/office/drawing/2014/chart" uri="{C3380CC4-5D6E-409C-BE32-E72D297353CC}">
              <c16:uniqueId val="{00000000-A496-47BB-A71C-84C7E100E0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A496-47BB-A71C-84C7E100E0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131.43</c:v>
                </c:pt>
                <c:pt idx="1">
                  <c:v>136.15</c:v>
                </c:pt>
                <c:pt idx="2">
                  <c:v>132.21</c:v>
                </c:pt>
                <c:pt idx="3">
                  <c:v>137.09</c:v>
                </c:pt>
                <c:pt idx="4">
                  <c:v>130.69</c:v>
                </c:pt>
              </c:numCache>
            </c:numRef>
          </c:val>
          <c:extLst>
            <c:ext xmlns:c16="http://schemas.microsoft.com/office/drawing/2014/chart" uri="{C3380CC4-5D6E-409C-BE32-E72D297353CC}">
              <c16:uniqueId val="{00000000-7F1B-4E34-8D2A-5B91D0C912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7F1B-4E34-8D2A-5B91D0C912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40" sqref="CC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苫小牧市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170205</v>
      </c>
      <c r="AM8" s="69"/>
      <c r="AN8" s="69"/>
      <c r="AO8" s="69"/>
      <c r="AP8" s="69"/>
      <c r="AQ8" s="69"/>
      <c r="AR8" s="69"/>
      <c r="AS8" s="69"/>
      <c r="AT8" s="68">
        <f>データ!T6</f>
        <v>561.57000000000005</v>
      </c>
      <c r="AU8" s="68"/>
      <c r="AV8" s="68"/>
      <c r="AW8" s="68"/>
      <c r="AX8" s="68"/>
      <c r="AY8" s="68"/>
      <c r="AZ8" s="68"/>
      <c r="BA8" s="68"/>
      <c r="BB8" s="68">
        <f>データ!U6</f>
        <v>303.08999999999997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61.27</v>
      </c>
      <c r="J10" s="68"/>
      <c r="K10" s="68"/>
      <c r="L10" s="68"/>
      <c r="M10" s="68"/>
      <c r="N10" s="68"/>
      <c r="O10" s="68"/>
      <c r="P10" s="68">
        <f>データ!P6</f>
        <v>99.22</v>
      </c>
      <c r="Q10" s="68"/>
      <c r="R10" s="68"/>
      <c r="S10" s="68"/>
      <c r="T10" s="68"/>
      <c r="U10" s="68"/>
      <c r="V10" s="68"/>
      <c r="W10" s="68">
        <f>データ!Q6</f>
        <v>80.599999999999994</v>
      </c>
      <c r="X10" s="68"/>
      <c r="Y10" s="68"/>
      <c r="Z10" s="68"/>
      <c r="AA10" s="68"/>
      <c r="AB10" s="68"/>
      <c r="AC10" s="68"/>
      <c r="AD10" s="69">
        <f>データ!R6</f>
        <v>2295</v>
      </c>
      <c r="AE10" s="69"/>
      <c r="AF10" s="69"/>
      <c r="AG10" s="69"/>
      <c r="AH10" s="69"/>
      <c r="AI10" s="69"/>
      <c r="AJ10" s="69"/>
      <c r="AK10" s="2"/>
      <c r="AL10" s="69">
        <f>データ!V6</f>
        <v>168481</v>
      </c>
      <c r="AM10" s="69"/>
      <c r="AN10" s="69"/>
      <c r="AO10" s="69"/>
      <c r="AP10" s="69"/>
      <c r="AQ10" s="69"/>
      <c r="AR10" s="69"/>
      <c r="AS10" s="69"/>
      <c r="AT10" s="68">
        <f>データ!W6</f>
        <v>44.28</v>
      </c>
      <c r="AU10" s="68"/>
      <c r="AV10" s="68"/>
      <c r="AW10" s="68"/>
      <c r="AX10" s="68"/>
      <c r="AY10" s="68"/>
      <c r="AZ10" s="68"/>
      <c r="BA10" s="68"/>
      <c r="BB10" s="68">
        <f>データ!X6</f>
        <v>3804.9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BPSbqzb+pOtdN9eOHTCICOLGyoW2NZhRXezLKh98ddQrcKVrabrtqwq2MVkq2aBERLoaWeKmPR4i2yYXth2+g==" saltValue="hLVsW9wr40WGhh8vSq0C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12131</v>
      </c>
      <c r="D6" s="33">
        <f t="shared" si="3"/>
        <v>46</v>
      </c>
      <c r="E6" s="33">
        <f t="shared" si="3"/>
        <v>17</v>
      </c>
      <c r="F6" s="33">
        <f t="shared" si="3"/>
        <v>1</v>
      </c>
      <c r="G6" s="33">
        <f t="shared" si="3"/>
        <v>0</v>
      </c>
      <c r="H6" s="33" t="str">
        <f t="shared" si="3"/>
        <v>北海道　苫小牧市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61.27</v>
      </c>
      <c r="P6" s="34">
        <f t="shared" si="3"/>
        <v>99.22</v>
      </c>
      <c r="Q6" s="34">
        <f t="shared" si="3"/>
        <v>80.599999999999994</v>
      </c>
      <c r="R6" s="34">
        <f t="shared" si="3"/>
        <v>2295</v>
      </c>
      <c r="S6" s="34">
        <f t="shared" si="3"/>
        <v>170205</v>
      </c>
      <c r="T6" s="34">
        <f t="shared" si="3"/>
        <v>561.57000000000005</v>
      </c>
      <c r="U6" s="34">
        <f t="shared" si="3"/>
        <v>303.08999999999997</v>
      </c>
      <c r="V6" s="34">
        <f t="shared" si="3"/>
        <v>168481</v>
      </c>
      <c r="W6" s="34">
        <f t="shared" si="3"/>
        <v>44.28</v>
      </c>
      <c r="X6" s="34">
        <f t="shared" si="3"/>
        <v>3804.9</v>
      </c>
      <c r="Y6" s="35">
        <f>IF(Y7="",NA(),Y7)</f>
        <v>113.08</v>
      </c>
      <c r="Z6" s="35">
        <f t="shared" ref="Z6:AH6" si="4">IF(Z7="",NA(),Z7)</f>
        <v>112.2</v>
      </c>
      <c r="AA6" s="35">
        <f t="shared" si="4"/>
        <v>113.84</v>
      </c>
      <c r="AB6" s="35">
        <f t="shared" si="4"/>
        <v>112.23</v>
      </c>
      <c r="AC6" s="35">
        <f t="shared" si="4"/>
        <v>114.45</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52.08</v>
      </c>
      <c r="AV6" s="35">
        <f t="shared" ref="AV6:BD6" si="6">IF(AV7="",NA(),AV7)</f>
        <v>80.89</v>
      </c>
      <c r="AW6" s="35">
        <f t="shared" si="6"/>
        <v>83.89</v>
      </c>
      <c r="AX6" s="35">
        <f t="shared" si="6"/>
        <v>77.760000000000005</v>
      </c>
      <c r="AY6" s="35">
        <f t="shared" si="6"/>
        <v>77.84</v>
      </c>
      <c r="AZ6" s="35">
        <f t="shared" si="6"/>
        <v>49.96</v>
      </c>
      <c r="BA6" s="35">
        <f t="shared" si="6"/>
        <v>58.04</v>
      </c>
      <c r="BB6" s="35">
        <f t="shared" si="6"/>
        <v>62.12</v>
      </c>
      <c r="BC6" s="35">
        <f t="shared" si="6"/>
        <v>61.57</v>
      </c>
      <c r="BD6" s="35">
        <f t="shared" si="6"/>
        <v>60.82</v>
      </c>
      <c r="BE6" s="34" t="str">
        <f>IF(BE7="","",IF(BE7="-","【-】","【"&amp;SUBSTITUTE(TEXT(BE7,"#,##0.00"),"-","△")&amp;"】"))</f>
        <v>【67.52】</v>
      </c>
      <c r="BF6" s="35">
        <f>IF(BF7="",NA(),BF7)</f>
        <v>704.93</v>
      </c>
      <c r="BG6" s="35">
        <f t="shared" ref="BG6:BO6" si="7">IF(BG7="",NA(),BG7)</f>
        <v>692.9</v>
      </c>
      <c r="BH6" s="35">
        <f t="shared" si="7"/>
        <v>699.99</v>
      </c>
      <c r="BI6" s="35">
        <f t="shared" si="7"/>
        <v>686</v>
      </c>
      <c r="BJ6" s="35">
        <f t="shared" si="7"/>
        <v>686.17</v>
      </c>
      <c r="BK6" s="35">
        <f t="shared" si="7"/>
        <v>970.35</v>
      </c>
      <c r="BL6" s="35">
        <f t="shared" si="7"/>
        <v>917.29</v>
      </c>
      <c r="BM6" s="35">
        <f t="shared" si="7"/>
        <v>875.53</v>
      </c>
      <c r="BN6" s="35">
        <f t="shared" si="7"/>
        <v>867.39</v>
      </c>
      <c r="BO6" s="35">
        <f t="shared" si="7"/>
        <v>920.83</v>
      </c>
      <c r="BP6" s="34" t="str">
        <f>IF(BP7="","",IF(BP7="-","【-】","【"&amp;SUBSTITUTE(TEXT(BP7,"#,##0.00"),"-","△")&amp;"】"))</f>
        <v>【705.21】</v>
      </c>
      <c r="BQ6" s="35">
        <f>IF(BQ7="",NA(),BQ7)</f>
        <v>114.69</v>
      </c>
      <c r="BR6" s="35">
        <f t="shared" ref="BR6:BZ6" si="8">IF(BR7="",NA(),BR7)</f>
        <v>109.68</v>
      </c>
      <c r="BS6" s="35">
        <f t="shared" si="8"/>
        <v>113.17</v>
      </c>
      <c r="BT6" s="35">
        <f t="shared" si="8"/>
        <v>109.45</v>
      </c>
      <c r="BU6" s="35">
        <f t="shared" si="8"/>
        <v>110.9</v>
      </c>
      <c r="BV6" s="35">
        <f t="shared" si="8"/>
        <v>99.26</v>
      </c>
      <c r="BW6" s="35">
        <f t="shared" si="8"/>
        <v>99.67</v>
      </c>
      <c r="BX6" s="35">
        <f t="shared" si="8"/>
        <v>99.83</v>
      </c>
      <c r="BY6" s="35">
        <f t="shared" si="8"/>
        <v>100.91</v>
      </c>
      <c r="BZ6" s="35">
        <f t="shared" si="8"/>
        <v>99.82</v>
      </c>
      <c r="CA6" s="34" t="str">
        <f>IF(CA7="","",IF(CA7="-","【-】","【"&amp;SUBSTITUTE(TEXT(CA7,"#,##0.00"),"-","△")&amp;"】"))</f>
        <v>【98.96】</v>
      </c>
      <c r="CB6" s="35">
        <f>IF(CB7="",NA(),CB7)</f>
        <v>131.43</v>
      </c>
      <c r="CC6" s="35">
        <f t="shared" ref="CC6:CK6" si="9">IF(CC7="",NA(),CC7)</f>
        <v>136.15</v>
      </c>
      <c r="CD6" s="35">
        <f t="shared" si="9"/>
        <v>132.21</v>
      </c>
      <c r="CE6" s="35">
        <f t="shared" si="9"/>
        <v>137.09</v>
      </c>
      <c r="CF6" s="35">
        <f t="shared" si="9"/>
        <v>130.69</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79.36</v>
      </c>
      <c r="CN6" s="35">
        <f t="shared" ref="CN6:CV6" si="10">IF(CN7="",NA(),CN7)</f>
        <v>78.64</v>
      </c>
      <c r="CO6" s="35">
        <f t="shared" si="10"/>
        <v>81.41</v>
      </c>
      <c r="CP6" s="35">
        <f t="shared" si="10"/>
        <v>78.989999999999995</v>
      </c>
      <c r="CQ6" s="35">
        <f t="shared" si="10"/>
        <v>74.75</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99.74</v>
      </c>
      <c r="CY6" s="35">
        <f t="shared" ref="CY6:DG6" si="11">IF(CY7="",NA(),CY7)</f>
        <v>99.77</v>
      </c>
      <c r="CZ6" s="35">
        <f t="shared" si="11"/>
        <v>99.83</v>
      </c>
      <c r="DA6" s="35">
        <f t="shared" si="11"/>
        <v>99.84</v>
      </c>
      <c r="DB6" s="35">
        <f t="shared" si="11"/>
        <v>99.85</v>
      </c>
      <c r="DC6" s="35">
        <f t="shared" si="11"/>
        <v>93.5</v>
      </c>
      <c r="DD6" s="35">
        <f t="shared" si="11"/>
        <v>93.86</v>
      </c>
      <c r="DE6" s="35">
        <f t="shared" si="11"/>
        <v>93.96</v>
      </c>
      <c r="DF6" s="35">
        <f t="shared" si="11"/>
        <v>94.06</v>
      </c>
      <c r="DG6" s="35">
        <f t="shared" si="11"/>
        <v>94.41</v>
      </c>
      <c r="DH6" s="34" t="str">
        <f>IF(DH7="","",IF(DH7="-","【-】","【"&amp;SUBSTITUTE(TEXT(DH7,"#,##0.00"),"-","△")&amp;"】"))</f>
        <v>【95.57】</v>
      </c>
      <c r="DI6" s="35">
        <f>IF(DI7="",NA(),DI7)</f>
        <v>45.06</v>
      </c>
      <c r="DJ6" s="35">
        <f t="shared" ref="DJ6:DR6" si="12">IF(DJ7="",NA(),DJ7)</f>
        <v>46.28</v>
      </c>
      <c r="DK6" s="35">
        <f t="shared" si="12"/>
        <v>47.16</v>
      </c>
      <c r="DL6" s="35">
        <f t="shared" si="12"/>
        <v>48.4</v>
      </c>
      <c r="DM6" s="35">
        <f t="shared" si="12"/>
        <v>49.6</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4</v>
      </c>
      <c r="DU6" s="35">
        <f t="shared" ref="DU6:EC6" si="13">IF(DU7="",NA(),DU7)</f>
        <v>4.1500000000000004</v>
      </c>
      <c r="DV6" s="35">
        <f t="shared" si="13"/>
        <v>4.3899999999999997</v>
      </c>
      <c r="DW6" s="35">
        <f t="shared" si="13"/>
        <v>6.31</v>
      </c>
      <c r="DX6" s="35">
        <f t="shared" si="13"/>
        <v>9.9700000000000006</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0.11</v>
      </c>
      <c r="EF6" s="35">
        <f t="shared" ref="EF6:EN6" si="14">IF(EF7="",NA(),EF7)</f>
        <v>0.17</v>
      </c>
      <c r="EG6" s="35">
        <f t="shared" si="14"/>
        <v>0.25</v>
      </c>
      <c r="EH6" s="35">
        <f t="shared" si="14"/>
        <v>0.36</v>
      </c>
      <c r="EI6" s="35">
        <f t="shared" si="14"/>
        <v>0.37</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12131</v>
      </c>
      <c r="D7" s="37">
        <v>46</v>
      </c>
      <c r="E7" s="37">
        <v>17</v>
      </c>
      <c r="F7" s="37">
        <v>1</v>
      </c>
      <c r="G7" s="37">
        <v>0</v>
      </c>
      <c r="H7" s="37" t="s">
        <v>96</v>
      </c>
      <c r="I7" s="37" t="s">
        <v>97</v>
      </c>
      <c r="J7" s="37" t="s">
        <v>98</v>
      </c>
      <c r="K7" s="37" t="s">
        <v>99</v>
      </c>
      <c r="L7" s="37" t="s">
        <v>100</v>
      </c>
      <c r="M7" s="37" t="s">
        <v>101</v>
      </c>
      <c r="N7" s="38" t="s">
        <v>102</v>
      </c>
      <c r="O7" s="38">
        <v>61.27</v>
      </c>
      <c r="P7" s="38">
        <v>99.22</v>
      </c>
      <c r="Q7" s="38">
        <v>80.599999999999994</v>
      </c>
      <c r="R7" s="38">
        <v>2295</v>
      </c>
      <c r="S7" s="38">
        <v>170205</v>
      </c>
      <c r="T7" s="38">
        <v>561.57000000000005</v>
      </c>
      <c r="U7" s="38">
        <v>303.08999999999997</v>
      </c>
      <c r="V7" s="38">
        <v>168481</v>
      </c>
      <c r="W7" s="38">
        <v>44.28</v>
      </c>
      <c r="X7" s="38">
        <v>3804.9</v>
      </c>
      <c r="Y7" s="38">
        <v>113.08</v>
      </c>
      <c r="Z7" s="38">
        <v>112.2</v>
      </c>
      <c r="AA7" s="38">
        <v>113.84</v>
      </c>
      <c r="AB7" s="38">
        <v>112.23</v>
      </c>
      <c r="AC7" s="38">
        <v>114.45</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52.08</v>
      </c>
      <c r="AV7" s="38">
        <v>80.89</v>
      </c>
      <c r="AW7" s="38">
        <v>83.89</v>
      </c>
      <c r="AX7" s="38">
        <v>77.760000000000005</v>
      </c>
      <c r="AY7" s="38">
        <v>77.84</v>
      </c>
      <c r="AZ7" s="38">
        <v>49.96</v>
      </c>
      <c r="BA7" s="38">
        <v>58.04</v>
      </c>
      <c r="BB7" s="38">
        <v>62.12</v>
      </c>
      <c r="BC7" s="38">
        <v>61.57</v>
      </c>
      <c r="BD7" s="38">
        <v>60.82</v>
      </c>
      <c r="BE7" s="38">
        <v>67.52</v>
      </c>
      <c r="BF7" s="38">
        <v>704.93</v>
      </c>
      <c r="BG7" s="38">
        <v>692.9</v>
      </c>
      <c r="BH7" s="38">
        <v>699.99</v>
      </c>
      <c r="BI7" s="38">
        <v>686</v>
      </c>
      <c r="BJ7" s="38">
        <v>686.17</v>
      </c>
      <c r="BK7" s="38">
        <v>970.35</v>
      </c>
      <c r="BL7" s="38">
        <v>917.29</v>
      </c>
      <c r="BM7" s="38">
        <v>875.53</v>
      </c>
      <c r="BN7" s="38">
        <v>867.39</v>
      </c>
      <c r="BO7" s="38">
        <v>920.83</v>
      </c>
      <c r="BP7" s="38">
        <v>705.21</v>
      </c>
      <c r="BQ7" s="38">
        <v>114.69</v>
      </c>
      <c r="BR7" s="38">
        <v>109.68</v>
      </c>
      <c r="BS7" s="38">
        <v>113.17</v>
      </c>
      <c r="BT7" s="38">
        <v>109.45</v>
      </c>
      <c r="BU7" s="38">
        <v>110.9</v>
      </c>
      <c r="BV7" s="38">
        <v>99.26</v>
      </c>
      <c r="BW7" s="38">
        <v>99.67</v>
      </c>
      <c r="BX7" s="38">
        <v>99.83</v>
      </c>
      <c r="BY7" s="38">
        <v>100.91</v>
      </c>
      <c r="BZ7" s="38">
        <v>99.82</v>
      </c>
      <c r="CA7" s="38">
        <v>98.96</v>
      </c>
      <c r="CB7" s="38">
        <v>131.43</v>
      </c>
      <c r="CC7" s="38">
        <v>136.15</v>
      </c>
      <c r="CD7" s="38">
        <v>132.21</v>
      </c>
      <c r="CE7" s="38">
        <v>137.09</v>
      </c>
      <c r="CF7" s="38">
        <v>130.69</v>
      </c>
      <c r="CG7" s="38">
        <v>159.53</v>
      </c>
      <c r="CH7" s="38">
        <v>159.6</v>
      </c>
      <c r="CI7" s="38">
        <v>158.94</v>
      </c>
      <c r="CJ7" s="38">
        <v>158.04</v>
      </c>
      <c r="CK7" s="38">
        <v>156.77000000000001</v>
      </c>
      <c r="CL7" s="38">
        <v>134.52000000000001</v>
      </c>
      <c r="CM7" s="38">
        <v>79.36</v>
      </c>
      <c r="CN7" s="38">
        <v>78.64</v>
      </c>
      <c r="CO7" s="38">
        <v>81.41</v>
      </c>
      <c r="CP7" s="38">
        <v>78.989999999999995</v>
      </c>
      <c r="CQ7" s="38">
        <v>74.75</v>
      </c>
      <c r="CR7" s="38">
        <v>67.040000000000006</v>
      </c>
      <c r="CS7" s="38">
        <v>66.34</v>
      </c>
      <c r="CT7" s="38">
        <v>67.069999999999993</v>
      </c>
      <c r="CU7" s="38">
        <v>66.78</v>
      </c>
      <c r="CV7" s="38">
        <v>67</v>
      </c>
      <c r="CW7" s="38">
        <v>59.57</v>
      </c>
      <c r="CX7" s="38">
        <v>99.74</v>
      </c>
      <c r="CY7" s="38">
        <v>99.77</v>
      </c>
      <c r="CZ7" s="38">
        <v>99.83</v>
      </c>
      <c r="DA7" s="38">
        <v>99.84</v>
      </c>
      <c r="DB7" s="38">
        <v>99.85</v>
      </c>
      <c r="DC7" s="38">
        <v>93.5</v>
      </c>
      <c r="DD7" s="38">
        <v>93.86</v>
      </c>
      <c r="DE7" s="38">
        <v>93.96</v>
      </c>
      <c r="DF7" s="38">
        <v>94.06</v>
      </c>
      <c r="DG7" s="38">
        <v>94.41</v>
      </c>
      <c r="DH7" s="38">
        <v>95.57</v>
      </c>
      <c r="DI7" s="38">
        <v>45.06</v>
      </c>
      <c r="DJ7" s="38">
        <v>46.28</v>
      </c>
      <c r="DK7" s="38">
        <v>47.16</v>
      </c>
      <c r="DL7" s="38">
        <v>48.4</v>
      </c>
      <c r="DM7" s="38">
        <v>49.6</v>
      </c>
      <c r="DN7" s="38">
        <v>28.81</v>
      </c>
      <c r="DO7" s="38">
        <v>31.19</v>
      </c>
      <c r="DP7" s="38">
        <v>33.090000000000003</v>
      </c>
      <c r="DQ7" s="38">
        <v>34.33</v>
      </c>
      <c r="DR7" s="38">
        <v>34.15</v>
      </c>
      <c r="DS7" s="38">
        <v>36.520000000000003</v>
      </c>
      <c r="DT7" s="38">
        <v>4</v>
      </c>
      <c r="DU7" s="38">
        <v>4.1500000000000004</v>
      </c>
      <c r="DV7" s="38">
        <v>4.3899999999999997</v>
      </c>
      <c r="DW7" s="38">
        <v>6.31</v>
      </c>
      <c r="DX7" s="38">
        <v>9.9700000000000006</v>
      </c>
      <c r="DY7" s="38">
        <v>3.84</v>
      </c>
      <c r="DZ7" s="38">
        <v>4.3099999999999996</v>
      </c>
      <c r="EA7" s="38">
        <v>5.04</v>
      </c>
      <c r="EB7" s="38">
        <v>5.1100000000000003</v>
      </c>
      <c r="EC7" s="38">
        <v>5.18</v>
      </c>
      <c r="ED7" s="38">
        <v>5.72</v>
      </c>
      <c r="EE7" s="38">
        <v>0.11</v>
      </c>
      <c r="EF7" s="38">
        <v>0.17</v>
      </c>
      <c r="EG7" s="38">
        <v>0.25</v>
      </c>
      <c r="EH7" s="38">
        <v>0.36</v>
      </c>
      <c r="EI7" s="38">
        <v>0.37</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江田　知哉</cp:lastModifiedBy>
  <cp:lastPrinted>2022-01-21T02:54:58Z</cp:lastPrinted>
  <dcterms:created xsi:type="dcterms:W3CDTF">2021-12-03T07:06:13Z</dcterms:created>
  <dcterms:modified xsi:type="dcterms:W3CDTF">2022-03-01T00:07:01Z</dcterms:modified>
  <cp:category/>
</cp:coreProperties>
</file>