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課\総務課財務係\07 経営分析\R元決算（R0302公表）\"/>
    </mc:Choice>
  </mc:AlternateContent>
  <workbookProtection workbookAlgorithmName="SHA-512" workbookHashValue="/Dlc5kWFHDVddeJ7yA72LsLgbwIPhxgU8/m44poeDU32Isj7Gty/99g+7XEmYGqlKmtN0jhKQDVKu5ZOxdbCBw==" workbookSaltValue="RmkcMU7kRf6EG+T7whJI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P10" i="4"/>
  <c r="I10" i="4"/>
  <c r="AT8" i="4"/>
  <c r="AL8" i="4"/>
  <c r="W8" i="4"/>
  <c r="P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<sst xmlns="http://schemas.openxmlformats.org/spreadsheetml/2006/main" count="231" uniqueCount="118">
  <si>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</si>
  <si>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</si>
  <si>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</si>
  <si>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</si>
  <si>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</si>
  <si>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</si>
  <si>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</si>
  <si>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</si>
  <si>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</si>
  <si>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</si>
  <si>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</si>
  <si>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</si>
  <si>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</si>
  <si>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</si>
  <si>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</si>
  <si>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</si>
  <si>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</si>
  <si>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</si>
  <si>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</si>
  <si>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</si>
  <si>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</si>
  <si>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</si>
  <si>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</si>
  <si>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</si>
  <si>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</si>
  <si>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</si>
  <si>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</si>
  <si>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</si>
  <si>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</si>
  <si>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</si>
  <si>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</si>
  <si>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</si>
  <si>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</si>
  <si>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</si>
  <si>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</si>
  <si>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</si>
  <si>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</si>
  <si>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</si>
  <si>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</si>
  <si>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</si>
  <si>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</si>
  <si>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</si>
  <si>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</si>
  <si>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</si>
  <si>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</si>
  <si>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</si>
  <si>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</si>
  <si>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</si>
  <si>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</si>
  <si>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</si>
  <si>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</si>
  <si>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</si>
  <si>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</si>
  <si>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</si>
  <si>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</si>
  <si>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</si>
  <si>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</si>
  <si>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</si>
  <si>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</si>
  <si>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</si>
  <si>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</si>
  <si>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</si>
  <si>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</si>
  <si>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</si>
  <si>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</si>
  <si>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</si>
  <si>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</si>
  <si>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</si>
  <si>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</si>
  <si>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</si>
  <si>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</si>
  <si>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</si>
  <si>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</si>
  <si>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</si>
  <si>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</si>
  <si>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</si>
  <si>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</si>
  <si>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</si>
  <si>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</si>
  <si>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</si>
  <si>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</si>
  <si>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</si>
  <si>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</si>
  <si>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</si>
  <si>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</si>
  <si>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</si>
  <si>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</si>
  <si>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</si>
  <si>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</si>
  <si>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</si>
  <si>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</si>
  <si>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</si>
  <si>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</si>
  <si>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</si>
  <si>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</si>
  <si>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</si>
  <si>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</si>
  <si>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</si>
  <si>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</si>
  <si>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</si>
  <si>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</si>
  <si>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</si>
  <si>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</si>
  <si>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</si>
  <si>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</si>
  <si>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</si>
  <si>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</si>
  <si>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</si>
  <si>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</si>
  <si>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</si>
  <si>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</si>
  <si>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</si>
  <si>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</si>
  <si>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</si>
  <si>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</si>
  <si>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ここ数年で経営の健全化が大きく進み、経営指標はいずれも順調に推移しているが、施設設備の老朽化に伴う維持管理費用の増大が懸念される。何より、長寿命化対策でカバーしてきた処理施設の根本的な老朽化対策が今後必要となり、改築・更新費用の増加が見込まれる。
　このため、経営戦略においては効率的な老朽化対策（建設改良工事の「選択と集中」）と経営の両立を掲げ、計画期間内の資金能力を維持しながら、必要となる施設の改築・更新を着実に行う方向性を示している。
　今後も、維持管理手法のたゆまぬ改善を図りつつ、経営の基本方針である「サービス提供の持続」「安全・安心の確保」を実現できるよう、一層の努力が必要である。
</t>
    <phoneticPr fontId="4"/>
  </si>
  <si>
    <t xml:space="preserve">  昭和60年代に借り入れた高金利企業債、あるいはその繰上償還で借り換えた企業債の償還が終わりつつあり、平成17年度末に359.9億円あった企業債残高は令和元年度末で297.5億円まで減少した。
　このため、④企業債残高対事業規模比率は類似団体平均よりも低く、③流動比率も改善傾向にある。
　また、⑥汚水処理原価についても類似団体平均より安価に推移できており、110％前後を維持する①経常収支比率・⑤経費回収率と合わせ、「汚水処理費用を低く抑え、使用料収入で賄う安定経営」が実現できていることが分かる。
　⑦施設利用率・⑧水洗化率についても、高い水準を維持しており、施設設備の効率性が認められる。
　経営面の健全化はここ数年で大きく進んでいるが、分析欄２のとおり、処理施設等の適切な維持修繕により長寿命化を図り、更新工事を抑制してきた経緯がある。このため、根本的な老朽化対策が今後必要となるので、事業継続に必要な資金能力が維持されているかを含め、各指標の動向に留意しなければならない。
</t>
    <phoneticPr fontId="4"/>
  </si>
  <si>
    <t xml:space="preserve">  本市の公共下水道は、初期の工事着手が昭和27年と早く、かつ、市域が東西に大きく広がるため、雨水・合流・汚水の各管渠の総延長が1,500km以上と非常に長大である。このため、事後保全的な管渠の修繕が中心となっている。②管渠老朽化率は全国平均・類似団体平均を上回っており、今後管渠の老朽化が急速に進むことを鑑みると、決して楽観できる状況ではない。
  また、本市では平成一桁代に集中的な宅地造成があり、管渠布設を一度に行わなければならなかった。当時発行した企業債の償還を進めるため、適切な維持修繕により施設設備の長寿命化を図り、これまで更新工事を抑制してきた経緯がある。このため、①有形固定資産減価償却率が全国平均・類似団体平均よりも顕著に高い数値となっており、今後の老朽化対策の必要性を示している。
</t>
    <rPh sb="71" eb="7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</si>
</sst>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0.11</c:v>
                </c:pt>
                <c:pt idx="2">
                  <c:v>0.17</c:v>
                </c:pt>
                <c:pt idx="3">
                  <c:v>0.25</c:v>
                </c:pt>
                <c:pt idx="4">
                  <c:v>0.36</c:v>
                </c:pt>
              </c:numCache>
            </c:numRef>
          </c:val>
          <c:extLst>
            <c:ext xmlns:c16="http://schemas.microsoft.com/office/drawing/2014/chart" uri="{C3380CC4-5D6E-409C-BE32-E72D297353CC}">
              <c16:uniqueId val="{00000000-AD23-4691-8DD8-0DF84440F6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AD23-4691-8DD8-0DF84440F6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80.94</c:v>
                </c:pt>
                <c:pt idx="1">
                  <c:v>79.36</c:v>
                </c:pt>
                <c:pt idx="2">
                  <c:v>78.64</c:v>
                </c:pt>
                <c:pt idx="3">
                  <c:v>81.41</c:v>
                </c:pt>
                <c:pt idx="4">
                  <c:v>78.989999999999995</c:v>
                </c:pt>
              </c:numCache>
            </c:numRef>
          </c:val>
          <c:extLst>
            <c:ext xmlns:c16="http://schemas.microsoft.com/office/drawing/2014/chart" uri="{C3380CC4-5D6E-409C-BE32-E72D297353CC}">
              <c16:uniqueId val="{00000000-D2CA-43E6-9542-8974B3C82A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D2CA-43E6-9542-8974B3C82A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99.74</c:v>
                </c:pt>
                <c:pt idx="1">
                  <c:v>99.74</c:v>
                </c:pt>
                <c:pt idx="2">
                  <c:v>99.77</c:v>
                </c:pt>
                <c:pt idx="3">
                  <c:v>99.83</c:v>
                </c:pt>
                <c:pt idx="4">
                  <c:v>99.84</c:v>
                </c:pt>
              </c:numCache>
            </c:numRef>
          </c:val>
          <c:extLst>
            <c:ext xmlns:c16="http://schemas.microsoft.com/office/drawing/2014/chart" uri="{C3380CC4-5D6E-409C-BE32-E72D297353CC}">
              <c16:uniqueId val="{00000000-E567-42F4-8FED-34B9778150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E567-42F4-8FED-34B9778150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111.45</c:v>
                </c:pt>
                <c:pt idx="1">
                  <c:v>113.08</c:v>
                </c:pt>
                <c:pt idx="2">
                  <c:v>112.2</c:v>
                </c:pt>
                <c:pt idx="3">
                  <c:v>113.84</c:v>
                </c:pt>
                <c:pt idx="4">
                  <c:v>112.23</c:v>
                </c:pt>
              </c:numCache>
            </c:numRef>
          </c:val>
          <c:extLst>
            <c:ext xmlns:c16="http://schemas.microsoft.com/office/drawing/2014/chart" uri="{C3380CC4-5D6E-409C-BE32-E72D297353CC}">
              <c16:uniqueId val="{00000000-87B6-431B-8017-4058C60D7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87B6-431B-8017-4058C60D7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43.74</c:v>
                </c:pt>
                <c:pt idx="1">
                  <c:v>45.06</c:v>
                </c:pt>
                <c:pt idx="2">
                  <c:v>46.28</c:v>
                </c:pt>
                <c:pt idx="3">
                  <c:v>47.16</c:v>
                </c:pt>
                <c:pt idx="4">
                  <c:v>48.4</c:v>
                </c:pt>
              </c:numCache>
            </c:numRef>
          </c:val>
          <c:extLst>
            <c:ext xmlns:c16="http://schemas.microsoft.com/office/drawing/2014/chart" uri="{C3380CC4-5D6E-409C-BE32-E72D297353CC}">
              <c16:uniqueId val="{00000000-41CA-4F65-AF19-2E2D392FD5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41CA-4F65-AF19-2E2D392FD5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3.23</c:v>
                </c:pt>
                <c:pt idx="1">
                  <c:v>4</c:v>
                </c:pt>
                <c:pt idx="2">
                  <c:v>4.1500000000000004</c:v>
                </c:pt>
                <c:pt idx="3">
                  <c:v>4.3899999999999997</c:v>
                </c:pt>
                <c:pt idx="4">
                  <c:v>6.31</c:v>
                </c:pt>
              </c:numCache>
            </c:numRef>
          </c:val>
          <c:extLst>
            <c:ext xmlns:c16="http://schemas.microsoft.com/office/drawing/2014/chart" uri="{C3380CC4-5D6E-409C-BE32-E72D297353CC}">
              <c16:uniqueId val="{00000000-65A9-4FB3-955C-809B6BF25B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65A9-4FB3-955C-809B6BF25B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3-4BB9-BDED-8EFDD929AE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B103-4BB9-BDED-8EFDD929AE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43.61</c:v>
                </c:pt>
                <c:pt idx="1">
                  <c:v>52.08</c:v>
                </c:pt>
                <c:pt idx="2">
                  <c:v>80.89</c:v>
                </c:pt>
                <c:pt idx="3">
                  <c:v>83.89</c:v>
                </c:pt>
                <c:pt idx="4">
                  <c:v>77.760000000000005</c:v>
                </c:pt>
              </c:numCache>
            </c:numRef>
          </c:val>
          <c:extLst>
            <c:ext xmlns:c16="http://schemas.microsoft.com/office/drawing/2014/chart" uri="{C3380CC4-5D6E-409C-BE32-E72D297353CC}">
              <c16:uniqueId val="{00000000-B115-46F6-9D78-42D92C70F0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B115-46F6-9D78-42D92C70F0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724.09</c:v>
                </c:pt>
                <c:pt idx="1">
                  <c:v>704.93</c:v>
                </c:pt>
                <c:pt idx="2">
                  <c:v>692.9</c:v>
                </c:pt>
                <c:pt idx="3">
                  <c:v>699.99</c:v>
                </c:pt>
                <c:pt idx="4">
                  <c:v>686</c:v>
                </c:pt>
              </c:numCache>
            </c:numRef>
          </c:val>
          <c:extLst>
            <c:ext xmlns:c16="http://schemas.microsoft.com/office/drawing/2014/chart" uri="{C3380CC4-5D6E-409C-BE32-E72D297353CC}">
              <c16:uniqueId val="{00000000-E239-46FC-91F4-E304ADFF86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E239-46FC-91F4-E304ADFF86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109.97</c:v>
                </c:pt>
                <c:pt idx="1">
                  <c:v>114.69</c:v>
                </c:pt>
                <c:pt idx="2">
                  <c:v>109.68</c:v>
                </c:pt>
                <c:pt idx="3">
                  <c:v>113.17</c:v>
                </c:pt>
                <c:pt idx="4">
                  <c:v>109.45</c:v>
                </c:pt>
              </c:numCache>
            </c:numRef>
          </c:val>
          <c:extLst>
            <c:ext xmlns:c16="http://schemas.microsoft.com/office/drawing/2014/chart" uri="{C3380CC4-5D6E-409C-BE32-E72D297353CC}">
              <c16:uniqueId val="{00000000-C9C4-4E4F-83F4-55142395F0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C9C4-4E4F-83F4-55142395F0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136.79</c:v>
                </c:pt>
                <c:pt idx="1">
                  <c:v>131.43</c:v>
                </c:pt>
                <c:pt idx="2">
                  <c:v>136.15</c:v>
                </c:pt>
                <c:pt idx="3">
                  <c:v>132.21</c:v>
                </c:pt>
                <c:pt idx="4">
                  <c:v>137.09</c:v>
                </c:pt>
              </c:numCache>
            </c:numRef>
          </c:val>
          <c:extLst>
            <c:ext xmlns:c16="http://schemas.microsoft.com/office/drawing/2014/chart" uri="{C3380CC4-5D6E-409C-BE32-E72D297353CC}">
              <c16:uniqueId val="{00000000-178F-426C-ABFB-76F05E745A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178F-426C-ABFB-76F05E745A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苫小牧市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171242</v>
      </c>
      <c r="AM8" s="69"/>
      <c r="AN8" s="69"/>
      <c r="AO8" s="69"/>
      <c r="AP8" s="69"/>
      <c r="AQ8" s="69"/>
      <c r="AR8" s="69"/>
      <c r="AS8" s="69"/>
      <c r="AT8" s="68">
        <f>データ!T6</f>
        <v>561.57000000000005</v>
      </c>
      <c r="AU8" s="68"/>
      <c r="AV8" s="68"/>
      <c r="AW8" s="68"/>
      <c r="AX8" s="68"/>
      <c r="AY8" s="68"/>
      <c r="AZ8" s="68"/>
      <c r="BA8" s="68"/>
      <c r="BB8" s="68">
        <f>データ!U6</f>
        <v>304.93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60.73</v>
      </c>
      <c r="J10" s="68"/>
      <c r="K10" s="68"/>
      <c r="L10" s="68"/>
      <c r="M10" s="68"/>
      <c r="N10" s="68"/>
      <c r="O10" s="68"/>
      <c r="P10" s="68">
        <f>データ!P6</f>
        <v>99.16</v>
      </c>
      <c r="Q10" s="68"/>
      <c r="R10" s="68"/>
      <c r="S10" s="68"/>
      <c r="T10" s="68"/>
      <c r="U10" s="68"/>
      <c r="V10" s="68"/>
      <c r="W10" s="68">
        <f>データ!Q6</f>
        <v>76.31</v>
      </c>
      <c r="X10" s="68"/>
      <c r="Y10" s="68"/>
      <c r="Z10" s="68"/>
      <c r="AA10" s="68"/>
      <c r="AB10" s="68"/>
      <c r="AC10" s="68"/>
      <c r="AD10" s="69">
        <f>データ!R6</f>
        <v>2253</v>
      </c>
      <c r="AE10" s="69"/>
      <c r="AF10" s="69"/>
      <c r="AG10" s="69"/>
      <c r="AH10" s="69"/>
      <c r="AI10" s="69"/>
      <c r="AJ10" s="69"/>
      <c r="AK10" s="2"/>
      <c r="AL10" s="69">
        <f>データ!V6</f>
        <v>169118</v>
      </c>
      <c r="AM10" s="69"/>
      <c r="AN10" s="69"/>
      <c r="AO10" s="69"/>
      <c r="AP10" s="69"/>
      <c r="AQ10" s="69"/>
      <c r="AR10" s="69"/>
      <c r="AS10" s="69"/>
      <c r="AT10" s="68">
        <f>データ!W6</f>
        <v>44.25</v>
      </c>
      <c r="AU10" s="68"/>
      <c r="AV10" s="68"/>
      <c r="AW10" s="68"/>
      <c r="AX10" s="68"/>
      <c r="AY10" s="68"/>
      <c r="AZ10" s="68"/>
      <c r="BA10" s="68"/>
      <c r="BB10" s="68">
        <f>データ!X6</f>
        <v>3821.88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Uu3y8MDxdU94Zps2fd679zGHpKgQQcL5eyfVfi3fERog6EJ3aMdbNTarma4DGSvQ/W9piIhq4q+3E+Qwt8gmQ==" saltValue="F90Dy8a9oSziHxyUod97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12131</v>
      </c>
      <c r="D6" s="33">
        <f t="shared" si="3"/>
        <v>46</v>
      </c>
      <c r="E6" s="33">
        <f t="shared" si="3"/>
        <v>17</v>
      </c>
      <c r="F6" s="33">
        <f t="shared" si="3"/>
        <v>1</v>
      </c>
      <c r="G6" s="33">
        <f t="shared" si="3"/>
        <v>0</v>
      </c>
      <c r="H6" s="33" t="str">
        <f t="shared" si="3"/>
        <v>北海道　苫小牧市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60.73</v>
      </c>
      <c r="P6" s="34">
        <f t="shared" si="3"/>
        <v>99.16</v>
      </c>
      <c r="Q6" s="34">
        <f t="shared" si="3"/>
        <v>76.31</v>
      </c>
      <c r="R6" s="34">
        <f t="shared" si="3"/>
        <v>2253</v>
      </c>
      <c r="S6" s="34">
        <f t="shared" si="3"/>
        <v>171242</v>
      </c>
      <c r="T6" s="34">
        <f t="shared" si="3"/>
        <v>561.57000000000005</v>
      </c>
      <c r="U6" s="34">
        <f t="shared" si="3"/>
        <v>304.93</v>
      </c>
      <c r="V6" s="34">
        <f t="shared" si="3"/>
        <v>169118</v>
      </c>
      <c r="W6" s="34">
        <f t="shared" si="3"/>
        <v>44.25</v>
      </c>
      <c r="X6" s="34">
        <f t="shared" si="3"/>
        <v>3821.88</v>
      </c>
      <c r="Y6" s="35">
        <f>IF(Y7="",NA(),Y7)</f>
        <v>111.45</v>
      </c>
      <c r="Z6" s="35">
        <f t="shared" ref="Z6:AH6" si="4">IF(Z7="",NA(),Z7)</f>
        <v>113.08</v>
      </c>
      <c r="AA6" s="35">
        <f t="shared" si="4"/>
        <v>112.2</v>
      </c>
      <c r="AB6" s="35">
        <f t="shared" si="4"/>
        <v>113.84</v>
      </c>
      <c r="AC6" s="35">
        <f t="shared" si="4"/>
        <v>112.23</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43.61</v>
      </c>
      <c r="AV6" s="35">
        <f t="shared" ref="AV6:BD6" si="6">IF(AV7="",NA(),AV7)</f>
        <v>52.08</v>
      </c>
      <c r="AW6" s="35">
        <f t="shared" si="6"/>
        <v>80.89</v>
      </c>
      <c r="AX6" s="35">
        <f t="shared" si="6"/>
        <v>83.89</v>
      </c>
      <c r="AY6" s="35">
        <f t="shared" si="6"/>
        <v>77.760000000000005</v>
      </c>
      <c r="AZ6" s="35">
        <f t="shared" si="6"/>
        <v>47.32</v>
      </c>
      <c r="BA6" s="35">
        <f t="shared" si="6"/>
        <v>49.96</v>
      </c>
      <c r="BB6" s="35">
        <f t="shared" si="6"/>
        <v>58.04</v>
      </c>
      <c r="BC6" s="35">
        <f t="shared" si="6"/>
        <v>62.12</v>
      </c>
      <c r="BD6" s="35">
        <f t="shared" si="6"/>
        <v>61.57</v>
      </c>
      <c r="BE6" s="34" t="str">
        <f>IF(BE7="","",IF(BE7="-","【-】","【"&amp;SUBSTITUTE(TEXT(BE7,"#,##0.00"),"-","△")&amp;"】"))</f>
        <v>【69.54】</v>
      </c>
      <c r="BF6" s="35">
        <f>IF(BF7="",NA(),BF7)</f>
        <v>724.09</v>
      </c>
      <c r="BG6" s="35">
        <f t="shared" ref="BG6:BO6" si="7">IF(BG7="",NA(),BG7)</f>
        <v>704.93</v>
      </c>
      <c r="BH6" s="35">
        <f t="shared" si="7"/>
        <v>692.9</v>
      </c>
      <c r="BI6" s="35">
        <f t="shared" si="7"/>
        <v>699.99</v>
      </c>
      <c r="BJ6" s="35">
        <f t="shared" si="7"/>
        <v>686</v>
      </c>
      <c r="BK6" s="35">
        <f t="shared" si="7"/>
        <v>1017.47</v>
      </c>
      <c r="BL6" s="35">
        <f t="shared" si="7"/>
        <v>970.35</v>
      </c>
      <c r="BM6" s="35">
        <f t="shared" si="7"/>
        <v>917.29</v>
      </c>
      <c r="BN6" s="35">
        <f t="shared" si="7"/>
        <v>875.53</v>
      </c>
      <c r="BO6" s="35">
        <f t="shared" si="7"/>
        <v>867.39</v>
      </c>
      <c r="BP6" s="34" t="str">
        <f>IF(BP7="","",IF(BP7="-","【-】","【"&amp;SUBSTITUTE(TEXT(BP7,"#,##0.00"),"-","△")&amp;"】"))</f>
        <v>【682.51】</v>
      </c>
      <c r="BQ6" s="35">
        <f>IF(BQ7="",NA(),BQ7)</f>
        <v>109.97</v>
      </c>
      <c r="BR6" s="35">
        <f t="shared" ref="BR6:BZ6" si="8">IF(BR7="",NA(),BR7)</f>
        <v>114.69</v>
      </c>
      <c r="BS6" s="35">
        <f t="shared" si="8"/>
        <v>109.68</v>
      </c>
      <c r="BT6" s="35">
        <f t="shared" si="8"/>
        <v>113.17</v>
      </c>
      <c r="BU6" s="35">
        <f t="shared" si="8"/>
        <v>109.45</v>
      </c>
      <c r="BV6" s="35">
        <f t="shared" si="8"/>
        <v>96.37</v>
      </c>
      <c r="BW6" s="35">
        <f t="shared" si="8"/>
        <v>99.26</v>
      </c>
      <c r="BX6" s="35">
        <f t="shared" si="8"/>
        <v>99.67</v>
      </c>
      <c r="BY6" s="35">
        <f t="shared" si="8"/>
        <v>99.83</v>
      </c>
      <c r="BZ6" s="35">
        <f t="shared" si="8"/>
        <v>100.91</v>
      </c>
      <c r="CA6" s="34" t="str">
        <f>IF(CA7="","",IF(CA7="-","【-】","【"&amp;SUBSTITUTE(TEXT(CA7,"#,##0.00"),"-","△")&amp;"】"))</f>
        <v>【100.34】</v>
      </c>
      <c r="CB6" s="35">
        <f>IF(CB7="",NA(),CB7)</f>
        <v>136.79</v>
      </c>
      <c r="CC6" s="35">
        <f t="shared" ref="CC6:CK6" si="9">IF(CC7="",NA(),CC7)</f>
        <v>131.43</v>
      </c>
      <c r="CD6" s="35">
        <f t="shared" si="9"/>
        <v>136.15</v>
      </c>
      <c r="CE6" s="35">
        <f t="shared" si="9"/>
        <v>132.21</v>
      </c>
      <c r="CF6" s="35">
        <f t="shared" si="9"/>
        <v>137.09</v>
      </c>
      <c r="CG6" s="35">
        <f t="shared" si="9"/>
        <v>162.65</v>
      </c>
      <c r="CH6" s="35">
        <f t="shared" si="9"/>
        <v>159.53</v>
      </c>
      <c r="CI6" s="35">
        <f t="shared" si="9"/>
        <v>159.6</v>
      </c>
      <c r="CJ6" s="35">
        <f t="shared" si="9"/>
        <v>158.94</v>
      </c>
      <c r="CK6" s="35">
        <f t="shared" si="9"/>
        <v>158.04</v>
      </c>
      <c r="CL6" s="34" t="str">
        <f>IF(CL7="","",IF(CL7="-","【-】","【"&amp;SUBSTITUTE(TEXT(CL7,"#,##0.00"),"-","△")&amp;"】"))</f>
        <v>【136.15】</v>
      </c>
      <c r="CM6" s="35">
        <f>IF(CM7="",NA(),CM7)</f>
        <v>80.94</v>
      </c>
      <c r="CN6" s="35">
        <f t="shared" ref="CN6:CV6" si="10">IF(CN7="",NA(),CN7)</f>
        <v>79.36</v>
      </c>
      <c r="CO6" s="35">
        <f t="shared" si="10"/>
        <v>78.64</v>
      </c>
      <c r="CP6" s="35">
        <f t="shared" si="10"/>
        <v>81.41</v>
      </c>
      <c r="CQ6" s="35">
        <f t="shared" si="10"/>
        <v>78.989999999999995</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99.74</v>
      </c>
      <c r="CY6" s="35">
        <f t="shared" ref="CY6:DG6" si="11">IF(CY7="",NA(),CY7)</f>
        <v>99.74</v>
      </c>
      <c r="CZ6" s="35">
        <f t="shared" si="11"/>
        <v>99.77</v>
      </c>
      <c r="DA6" s="35">
        <f t="shared" si="11"/>
        <v>99.83</v>
      </c>
      <c r="DB6" s="35">
        <f t="shared" si="11"/>
        <v>99.84</v>
      </c>
      <c r="DC6" s="35">
        <f t="shared" si="11"/>
        <v>93.38</v>
      </c>
      <c r="DD6" s="35">
        <f t="shared" si="11"/>
        <v>93.5</v>
      </c>
      <c r="DE6" s="35">
        <f t="shared" si="11"/>
        <v>93.86</v>
      </c>
      <c r="DF6" s="35">
        <f t="shared" si="11"/>
        <v>93.96</v>
      </c>
      <c r="DG6" s="35">
        <f t="shared" si="11"/>
        <v>94.06</v>
      </c>
      <c r="DH6" s="34" t="str">
        <f>IF(DH7="","",IF(DH7="-","【-】","【"&amp;SUBSTITUTE(TEXT(DH7,"#,##0.00"),"-","△")&amp;"】"))</f>
        <v>【95.35】</v>
      </c>
      <c r="DI6" s="35">
        <f>IF(DI7="",NA(),DI7)</f>
        <v>43.74</v>
      </c>
      <c r="DJ6" s="35">
        <f t="shared" ref="DJ6:DR6" si="12">IF(DJ7="",NA(),DJ7)</f>
        <v>45.06</v>
      </c>
      <c r="DK6" s="35">
        <f t="shared" si="12"/>
        <v>46.28</v>
      </c>
      <c r="DL6" s="35">
        <f t="shared" si="12"/>
        <v>47.16</v>
      </c>
      <c r="DM6" s="35">
        <f t="shared" si="12"/>
        <v>48.4</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3.23</v>
      </c>
      <c r="DU6" s="35">
        <f t="shared" ref="DU6:EC6" si="13">IF(DU7="",NA(),DU7)</f>
        <v>4</v>
      </c>
      <c r="DV6" s="35">
        <f t="shared" si="13"/>
        <v>4.1500000000000004</v>
      </c>
      <c r="DW6" s="35">
        <f t="shared" si="13"/>
        <v>4.3899999999999997</v>
      </c>
      <c r="DX6" s="35">
        <f t="shared" si="13"/>
        <v>6.31</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0.05</v>
      </c>
      <c r="EF6" s="35">
        <f t="shared" ref="EF6:EN6" si="14">IF(EF7="",NA(),EF7)</f>
        <v>0.11</v>
      </c>
      <c r="EG6" s="35">
        <f t="shared" si="14"/>
        <v>0.17</v>
      </c>
      <c r="EH6" s="35">
        <f t="shared" si="14"/>
        <v>0.25</v>
      </c>
      <c r="EI6" s="35">
        <f t="shared" si="14"/>
        <v>0.36</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12131</v>
      </c>
      <c r="D7" s="37">
        <v>46</v>
      </c>
      <c r="E7" s="37">
        <v>17</v>
      </c>
      <c r="F7" s="37">
        <v>1</v>
      </c>
      <c r="G7" s="37">
        <v>0</v>
      </c>
      <c r="H7" s="37" t="s">
        <v>96</v>
      </c>
      <c r="I7" s="37" t="s">
        <v>97</v>
      </c>
      <c r="J7" s="37" t="s">
        <v>98</v>
      </c>
      <c r="K7" s="37" t="s">
        <v>99</v>
      </c>
      <c r="L7" s="37" t="s">
        <v>100</v>
      </c>
      <c r="M7" s="37" t="s">
        <v>101</v>
      </c>
      <c r="N7" s="38" t="s">
        <v>102</v>
      </c>
      <c r="O7" s="38">
        <v>60.73</v>
      </c>
      <c r="P7" s="38">
        <v>99.16</v>
      </c>
      <c r="Q7" s="38">
        <v>76.31</v>
      </c>
      <c r="R7" s="38">
        <v>2253</v>
      </c>
      <c r="S7" s="38">
        <v>171242</v>
      </c>
      <c r="T7" s="38">
        <v>561.57000000000005</v>
      </c>
      <c r="U7" s="38">
        <v>304.93</v>
      </c>
      <c r="V7" s="38">
        <v>169118</v>
      </c>
      <c r="W7" s="38">
        <v>44.25</v>
      </c>
      <c r="X7" s="38">
        <v>3821.88</v>
      </c>
      <c r="Y7" s="38">
        <v>111.45</v>
      </c>
      <c r="Z7" s="38">
        <v>113.08</v>
      </c>
      <c r="AA7" s="38">
        <v>112.2</v>
      </c>
      <c r="AB7" s="38">
        <v>113.84</v>
      </c>
      <c r="AC7" s="38">
        <v>112.23</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43.61</v>
      </c>
      <c r="AV7" s="38">
        <v>52.08</v>
      </c>
      <c r="AW7" s="38">
        <v>80.89</v>
      </c>
      <c r="AX7" s="38">
        <v>83.89</v>
      </c>
      <c r="AY7" s="38">
        <v>77.760000000000005</v>
      </c>
      <c r="AZ7" s="38">
        <v>47.32</v>
      </c>
      <c r="BA7" s="38">
        <v>49.96</v>
      </c>
      <c r="BB7" s="38">
        <v>58.04</v>
      </c>
      <c r="BC7" s="38">
        <v>62.12</v>
      </c>
      <c r="BD7" s="38">
        <v>61.57</v>
      </c>
      <c r="BE7" s="38">
        <v>69.540000000000006</v>
      </c>
      <c r="BF7" s="38">
        <v>724.09</v>
      </c>
      <c r="BG7" s="38">
        <v>704.93</v>
      </c>
      <c r="BH7" s="38">
        <v>692.9</v>
      </c>
      <c r="BI7" s="38">
        <v>699.99</v>
      </c>
      <c r="BJ7" s="38">
        <v>686</v>
      </c>
      <c r="BK7" s="38">
        <v>1017.47</v>
      </c>
      <c r="BL7" s="38">
        <v>970.35</v>
      </c>
      <c r="BM7" s="38">
        <v>917.29</v>
      </c>
      <c r="BN7" s="38">
        <v>875.53</v>
      </c>
      <c r="BO7" s="38">
        <v>867.39</v>
      </c>
      <c r="BP7" s="38">
        <v>682.51</v>
      </c>
      <c r="BQ7" s="38">
        <v>109.97</v>
      </c>
      <c r="BR7" s="38">
        <v>114.69</v>
      </c>
      <c r="BS7" s="38">
        <v>109.68</v>
      </c>
      <c r="BT7" s="38">
        <v>113.17</v>
      </c>
      <c r="BU7" s="38">
        <v>109.45</v>
      </c>
      <c r="BV7" s="38">
        <v>96.37</v>
      </c>
      <c r="BW7" s="38">
        <v>99.26</v>
      </c>
      <c r="BX7" s="38">
        <v>99.67</v>
      </c>
      <c r="BY7" s="38">
        <v>99.83</v>
      </c>
      <c r="BZ7" s="38">
        <v>100.91</v>
      </c>
      <c r="CA7" s="38">
        <v>100.34</v>
      </c>
      <c r="CB7" s="38">
        <v>136.79</v>
      </c>
      <c r="CC7" s="38">
        <v>131.43</v>
      </c>
      <c r="CD7" s="38">
        <v>136.15</v>
      </c>
      <c r="CE7" s="38">
        <v>132.21</v>
      </c>
      <c r="CF7" s="38">
        <v>137.09</v>
      </c>
      <c r="CG7" s="38">
        <v>162.65</v>
      </c>
      <c r="CH7" s="38">
        <v>159.53</v>
      </c>
      <c r="CI7" s="38">
        <v>159.6</v>
      </c>
      <c r="CJ7" s="38">
        <v>158.94</v>
      </c>
      <c r="CK7" s="38">
        <v>158.04</v>
      </c>
      <c r="CL7" s="38">
        <v>136.15</v>
      </c>
      <c r="CM7" s="38">
        <v>80.94</v>
      </c>
      <c r="CN7" s="38">
        <v>79.36</v>
      </c>
      <c r="CO7" s="38">
        <v>78.64</v>
      </c>
      <c r="CP7" s="38">
        <v>81.41</v>
      </c>
      <c r="CQ7" s="38">
        <v>78.989999999999995</v>
      </c>
      <c r="CR7" s="38">
        <v>66.63</v>
      </c>
      <c r="CS7" s="38">
        <v>67.040000000000006</v>
      </c>
      <c r="CT7" s="38">
        <v>66.34</v>
      </c>
      <c r="CU7" s="38">
        <v>67.069999999999993</v>
      </c>
      <c r="CV7" s="38">
        <v>66.78</v>
      </c>
      <c r="CW7" s="38">
        <v>59.64</v>
      </c>
      <c r="CX7" s="38">
        <v>99.74</v>
      </c>
      <c r="CY7" s="38">
        <v>99.74</v>
      </c>
      <c r="CZ7" s="38">
        <v>99.77</v>
      </c>
      <c r="DA7" s="38">
        <v>99.83</v>
      </c>
      <c r="DB7" s="38">
        <v>99.84</v>
      </c>
      <c r="DC7" s="38">
        <v>93.38</v>
      </c>
      <c r="DD7" s="38">
        <v>93.5</v>
      </c>
      <c r="DE7" s="38">
        <v>93.86</v>
      </c>
      <c r="DF7" s="38">
        <v>93.96</v>
      </c>
      <c r="DG7" s="38">
        <v>94.06</v>
      </c>
      <c r="DH7" s="38">
        <v>95.35</v>
      </c>
      <c r="DI7" s="38">
        <v>43.74</v>
      </c>
      <c r="DJ7" s="38">
        <v>45.06</v>
      </c>
      <c r="DK7" s="38">
        <v>46.28</v>
      </c>
      <c r="DL7" s="38">
        <v>47.16</v>
      </c>
      <c r="DM7" s="38">
        <v>48.4</v>
      </c>
      <c r="DN7" s="38">
        <v>27.96</v>
      </c>
      <c r="DO7" s="38">
        <v>28.81</v>
      </c>
      <c r="DP7" s="38">
        <v>31.19</v>
      </c>
      <c r="DQ7" s="38">
        <v>33.090000000000003</v>
      </c>
      <c r="DR7" s="38">
        <v>34.33</v>
      </c>
      <c r="DS7" s="38">
        <v>38.57</v>
      </c>
      <c r="DT7" s="38">
        <v>3.23</v>
      </c>
      <c r="DU7" s="38">
        <v>4</v>
      </c>
      <c r="DV7" s="38">
        <v>4.1500000000000004</v>
      </c>
      <c r="DW7" s="38">
        <v>4.3899999999999997</v>
      </c>
      <c r="DX7" s="38">
        <v>6.31</v>
      </c>
      <c r="DY7" s="38">
        <v>3.4</v>
      </c>
      <c r="DZ7" s="38">
        <v>3.84</v>
      </c>
      <c r="EA7" s="38">
        <v>4.3099999999999996</v>
      </c>
      <c r="EB7" s="38">
        <v>5.04</v>
      </c>
      <c r="EC7" s="38">
        <v>5.1100000000000003</v>
      </c>
      <c r="ED7" s="38">
        <v>5.9</v>
      </c>
      <c r="EE7" s="38">
        <v>0.05</v>
      </c>
      <c r="EF7" s="38">
        <v>0.11</v>
      </c>
      <c r="EG7" s="38">
        <v>0.17</v>
      </c>
      <c r="EH7" s="38">
        <v>0.25</v>
      </c>
      <c r="EI7" s="38">
        <v>0.36</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江田　知哉</cp:lastModifiedBy>
  <cp:lastPrinted>2021-01-21T06:52:51Z</cp:lastPrinted>
  <dcterms:created xsi:type="dcterms:W3CDTF">2020-12-04T02:23:46Z</dcterms:created>
  <dcterms:modified xsi:type="dcterms:W3CDTF">2021-01-22T07:27:27Z</dcterms:modified>
  <cp:category/>
</cp:coreProperties>
</file>