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課\総務課財務係\07 経営分析\H30決算（R0202公表）\"/>
    </mc:Choice>
  </mc:AlternateContent>
  <workbookProtection workbookAlgorithmName="SHA-512" workbookHashValue="dzrgASWPZ7xgWNbicrlLFhvMtNPiI40ifXnKO1Saj/WpsaNAkuUocXr/z/k7YLl3meEP5kY9x/JI/PnNIb5J5g==" workbookSaltValue="yti8XI4qpUSf9A444wbd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<sst xmlns="http://schemas.openxmlformats.org/spreadsheetml/2006/main" count="220" uniqueCount="108">
  <si>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</si>
  <si>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</si>
  <si>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</si>
  <si>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</si>
  <si>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</si>
  <si>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</si>
  <si>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</si>
  <si>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</si>
  <si>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</si>
  <si>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</si>
  <si>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</si>
  <si>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</si>
  <si>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</si>
  <si>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</si>
  <si>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</si>
  <si>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</si>
  <si>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</si>
  <si>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</si>
  <si>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</si>
  <si>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</si>
  <si>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</si>
  <si>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</si>
  <si>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</si>
  <si>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</si>
  <si>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</si>
  <si>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</si>
  <si>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</si>
  <si>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</si>
  <si>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</si>
  <si>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</si>
  <si>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</si>
  <si>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</si>
  <si>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</si>
  <si>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</si>
  <si>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</si>
  <si>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</si>
  <si>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</si>
  <si>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</si>
  <si>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</si>
  <si>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</si>
  <si>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</si>
  <si>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</si>
  <si>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</si>
  <si>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</si>
  <si>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</si>
  <si>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</si>
  <si>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</si>
  <si>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</si>
  <si>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</si>
  <si>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</si>
  <si>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</si>
  <si>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</si>
  <si>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</si>
  <si>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</si>
  <si>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</si>
  <si>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</si>
  <si>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</si>
  <si>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</si>
  <si>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</si>
  <si>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</si>
  <si>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</si>
  <si>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</si>
  <si>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</si>
  <si>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</si>
  <si>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</si>
  <si>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</si>
  <si>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</si>
  <si>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</si>
  <si>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</si>
  <si>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</si>
  <si>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</si>
  <si>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</si>
  <si>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</si>
  <si>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</si>
  <si>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</si>
  <si>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</si>
  <si>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</si>
  <si>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</si>
  <si>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</si>
  <si>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</si>
  <si>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</si>
  <si>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</si>
  <si>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</si>
  <si>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</si>
  <si>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</si>
  <si>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</si>
  <si>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</si>
  <si>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</si>
  <si>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</si>
  <si>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</si>
  <si>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</si>
  <si>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</si>
  <si>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</si>
  <si>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</si>
  <si>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</si>
  <si>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</si>
  <si>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</si>
  <si>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</si>
  <si>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</si>
  <si>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</si>
  <si>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</si>
  <si>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</si>
  <si>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</si>
  <si>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</si>
  <si>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</si>
  <si>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人口減少期に入り、給水収益が横ばいになる中、全ての施設設備を一度に更新することは困難である。
　このため、取水・浄水施設や重要給水管路の改良工事を優先した結果、２②管路経年化率のとおり配水支管の老朽化が進み、修繕費用が年々増加している。ただし、改良工事の対象を的確に絞った結果、⑦施設利用率・⑧有収率は同水準で推移しており、施設設備の機能は維持できている。
　また、耐震化を目的とした取水・導水施設の改良工事を行った結果、企業債残高と減価償却費が増加し、④企業債残高対給水収益比率と⑥給水原価の悪化につながっている。もっとも、⑤料金回収率はここ数年低下傾向にあるが、①経常収支比率は引き続き100％超過となっており、経営の健全性は維持されている。
　このような経営状況から、毎年の企業債の元金償還額も増加傾向が続いており、③流動比率の緩やかな低下をもたらしている。数値は流動負債の1.6倍の流動資産があることを示し、依然として高い資金能力があることが分かる。
　健全経営ながら、数値の悪化要因が修繕費用と減価償却費の増加にあるため、今後もこの傾向がしばらく続くものと考えられる。事業継続に必要な資金能力が維持されているかを含め、各指標の動向に留意しなければならない。
</t>
    <phoneticPr fontId="4"/>
  </si>
  <si>
    <t xml:space="preserve">　本市の市域が東西に大きく広がるため、給水区域も東西30kmにわたり広がっている。このため、管路総延長が1,200km以上と非常に長く、その９割が配水支管であり、全ての管路を一度に更新することは困難である。
　本市の市勢発展に伴う宅地造成が昭和50年代に集中していたため、②管路経年化率・③管路更新率の数値が他事業体よりも低調に出やすいのはそのためである。経営の健全性・効率性とのバランスを考えると、法定耐用年数を超過しても使用に堪え得る配水支管をどのように活用するかがポイントであるので、数値の内情について都度確認していくことが重要である。
　なお、耐震化・老朽化対策については、苫小牧市水道ビジョンに基づき、取水・浄水施設や重要給水管路を優先して取り組んでいるところである。
</t>
    <phoneticPr fontId="4"/>
  </si>
  <si>
    <t>　全体として健全経営は維持できているが、施設設備の老朽化に伴い更新・維持管理費用の増加傾向が続いており、今後も同様と考えられる。
　このため、経営戦略においては効率的な老朽化対策（建設改良工事の「選択と集中」）を掲げ、計画期間内の資金能力を維持しながら、耐震化・老朽化対策と経営の両立を図る方向性を示している。
　今後も維持管理手法のたゆまぬ改善を図りつつ、経営の基本方針である「サービス提供の維持」「安全・安心の確保」を実現できるよう、一層の努力が必要である。</t>
    <rPh sb="1" eb="3">
      <t>ゼンタイ</t>
    </rPh>
    <rPh sb="6" eb="8">
      <t>ケンゼン</t>
    </rPh>
    <rPh sb="8" eb="10">
      <t>ケイエイ</t>
    </rPh>
    <rPh sb="11" eb="13">
      <t>イジ</t>
    </rPh>
    <rPh sb="20" eb="22">
      <t>シセツ</t>
    </rPh>
    <rPh sb="22" eb="24">
      <t>セツビ</t>
    </rPh>
    <rPh sb="25" eb="28">
      <t>ロウキュウカ</t>
    </rPh>
    <rPh sb="29" eb="30">
      <t>トモナ</t>
    </rPh>
    <rPh sb="31" eb="33">
      <t>コウシン</t>
    </rPh>
    <rPh sb="34" eb="36">
      <t>イジ</t>
    </rPh>
    <rPh sb="36" eb="38">
      <t>カンリ</t>
    </rPh>
    <rPh sb="38" eb="40">
      <t>ヒヨウ</t>
    </rPh>
    <rPh sb="41" eb="43">
      <t>ゾウカ</t>
    </rPh>
    <rPh sb="43" eb="45">
      <t>ケイコウ</t>
    </rPh>
    <rPh sb="46" eb="47">
      <t>ツヅ</t>
    </rPh>
    <rPh sb="52" eb="54">
      <t>コンゴ</t>
    </rPh>
    <rPh sb="55" eb="57">
      <t>ドウヨウ</t>
    </rPh>
    <rPh sb="58" eb="59">
      <t>カンガ</t>
    </rPh>
    <rPh sb="71" eb="73">
      <t>ケイエイ</t>
    </rPh>
    <rPh sb="73" eb="75">
      <t>センリャク</t>
    </rPh>
    <rPh sb="80" eb="83">
      <t>コウリツテキ</t>
    </rPh>
    <rPh sb="84" eb="87">
      <t>ロウキュウカ</t>
    </rPh>
    <rPh sb="87" eb="89">
      <t>タイサク</t>
    </rPh>
    <rPh sb="90" eb="92">
      <t>ケンセツ</t>
    </rPh>
    <rPh sb="92" eb="94">
      <t>カイリョウ</t>
    </rPh>
    <rPh sb="94" eb="96">
      <t>コウジ</t>
    </rPh>
    <rPh sb="98" eb="100">
      <t>センタク</t>
    </rPh>
    <rPh sb="101" eb="103">
      <t>シュウチュウ</t>
    </rPh>
    <rPh sb="106" eb="107">
      <t>カカ</t>
    </rPh>
    <rPh sb="109" eb="111">
      <t>ケイカク</t>
    </rPh>
    <rPh sb="111" eb="113">
      <t>キカン</t>
    </rPh>
    <rPh sb="113" eb="114">
      <t>ナイ</t>
    </rPh>
    <rPh sb="115" eb="117">
      <t>シキン</t>
    </rPh>
    <rPh sb="117" eb="119">
      <t>ノウリョク</t>
    </rPh>
    <rPh sb="120" eb="122">
      <t>イジ</t>
    </rPh>
    <rPh sb="127" eb="130">
      <t>タイシンカ</t>
    </rPh>
    <rPh sb="131" eb="134">
      <t>ロウキュウカ</t>
    </rPh>
    <rPh sb="134" eb="136">
      <t>タイサク</t>
    </rPh>
    <rPh sb="137" eb="139">
      <t>ケイエイ</t>
    </rPh>
    <rPh sb="140" eb="142">
      <t>リョウリツ</t>
    </rPh>
    <rPh sb="143" eb="144">
      <t>ハカ</t>
    </rPh>
    <rPh sb="145" eb="148">
      <t>ホウコウセイ</t>
    </rPh>
    <rPh sb="149" eb="150">
      <t>シメ</t>
    </rPh>
    <rPh sb="157" eb="159">
      <t>コンゴ</t>
    </rPh>
    <rPh sb="160" eb="162">
      <t>イジ</t>
    </rPh>
    <rPh sb="162" eb="164">
      <t>カンリ</t>
    </rPh>
    <rPh sb="164" eb="166">
      <t>シュホウ</t>
    </rPh>
    <rPh sb="171" eb="173">
      <t>カイゼン</t>
    </rPh>
    <rPh sb="174" eb="175">
      <t>ハカ</t>
    </rPh>
    <rPh sb="179" eb="181">
      <t>ケイエイ</t>
    </rPh>
    <rPh sb="182" eb="184">
      <t>キホン</t>
    </rPh>
    <rPh sb="184" eb="186">
      <t>ホウシン</t>
    </rPh>
    <rPh sb="194" eb="196">
      <t>テイキョウ</t>
    </rPh>
    <rPh sb="197" eb="199">
      <t>イジ</t>
    </rPh>
    <rPh sb="201" eb="203">
      <t>アンゼン</t>
    </rPh>
    <rPh sb="204" eb="206">
      <t>アンシン</t>
    </rPh>
    <rPh sb="207" eb="209">
      <t>カクホ</t>
    </rPh>
    <rPh sb="211" eb="213">
      <t>ジツゲン</t>
    </rPh>
    <rPh sb="219" eb="221">
      <t>イッソウ</t>
    </rPh>
    <rPh sb="222" eb="224">
      <t>ドリョク</t>
    </rPh>
    <rPh sb="225" eb="2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</si>
</sst>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0.49</c:v>
                </c:pt>
                <c:pt idx="1">
                  <c:v>0.5</c:v>
                </c:pt>
                <c:pt idx="2">
                  <c:v>0.48</c:v>
                </c:pt>
                <c:pt idx="3">
                  <c:v>0.44</c:v>
                </c:pt>
                <c:pt idx="4">
                  <c:v>0.6</c:v>
                </c:pt>
              </c:numCache>
            </c:numRef>
          </c:val>
          <c:extLst>
            <c:ext xmlns:c16="http://schemas.microsoft.com/office/drawing/2014/chart" uri="{C3380CC4-5D6E-409C-BE32-E72D297353CC}">
              <c16:uniqueId val="{00000000-FED0-4F0C-AEFB-82CB078FA8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FED0-4F0C-AEFB-82CB078FA8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62.37</c:v>
                </c:pt>
                <c:pt idx="1">
                  <c:v>62.05</c:v>
                </c:pt>
                <c:pt idx="2">
                  <c:v>62.56</c:v>
                </c:pt>
                <c:pt idx="3">
                  <c:v>62.1</c:v>
                </c:pt>
                <c:pt idx="4">
                  <c:v>61.92</c:v>
                </c:pt>
              </c:numCache>
            </c:numRef>
          </c:val>
          <c:extLst>
            <c:ext xmlns:c16="http://schemas.microsoft.com/office/drawing/2014/chart" uri="{C3380CC4-5D6E-409C-BE32-E72D297353CC}">
              <c16:uniqueId val="{00000000-529C-4A9B-B276-0C494B9702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529C-4A9B-B276-0C494B9702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88.31</c:v>
                </c:pt>
                <c:pt idx="1">
                  <c:v>88.04</c:v>
                </c:pt>
                <c:pt idx="2">
                  <c:v>87.92</c:v>
                </c:pt>
                <c:pt idx="3">
                  <c:v>88.49</c:v>
                </c:pt>
                <c:pt idx="4">
                  <c:v>87.96</c:v>
                </c:pt>
              </c:numCache>
            </c:numRef>
          </c:val>
          <c:extLst>
            <c:ext xmlns:c16="http://schemas.microsoft.com/office/drawing/2014/chart" uri="{C3380CC4-5D6E-409C-BE32-E72D297353CC}">
              <c16:uniqueId val="{00000000-A769-4124-9D95-B311EC1BA4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A769-4124-9D95-B311EC1BA4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113.4</c:v>
                </c:pt>
                <c:pt idx="1">
                  <c:v>114.45</c:v>
                </c:pt>
                <c:pt idx="2">
                  <c:v>111.67</c:v>
                </c:pt>
                <c:pt idx="3">
                  <c:v>110.6</c:v>
                </c:pt>
                <c:pt idx="4">
                  <c:v>105.38</c:v>
                </c:pt>
              </c:numCache>
            </c:numRef>
          </c:val>
          <c:extLst>
            <c:ext xmlns:c16="http://schemas.microsoft.com/office/drawing/2014/chart" uri="{C3380CC4-5D6E-409C-BE32-E72D297353CC}">
              <c16:uniqueId val="{00000000-7E19-4FB0-8580-880DE9FCBE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7E19-4FB0-8580-880DE9FCBE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46.22</c:v>
                </c:pt>
                <c:pt idx="1">
                  <c:v>46.71</c:v>
                </c:pt>
                <c:pt idx="2">
                  <c:v>47.1</c:v>
                </c:pt>
                <c:pt idx="3">
                  <c:v>47.38</c:v>
                </c:pt>
                <c:pt idx="4">
                  <c:v>48.05</c:v>
                </c:pt>
              </c:numCache>
            </c:numRef>
          </c:val>
          <c:extLst>
            <c:ext xmlns:c16="http://schemas.microsoft.com/office/drawing/2014/chart" uri="{C3380CC4-5D6E-409C-BE32-E72D297353CC}">
              <c16:uniqueId val="{00000000-1EFF-4D18-A71D-403EB42C6D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1EFF-4D18-A71D-403EB42C6D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12.99</c:v>
                </c:pt>
                <c:pt idx="1">
                  <c:v>15.08</c:v>
                </c:pt>
                <c:pt idx="2">
                  <c:v>17.899999999999999</c:v>
                </c:pt>
                <c:pt idx="3">
                  <c:v>19.52</c:v>
                </c:pt>
                <c:pt idx="4">
                  <c:v>21.48</c:v>
                </c:pt>
              </c:numCache>
            </c:numRef>
          </c:val>
          <c:extLst>
            <c:ext xmlns:c16="http://schemas.microsoft.com/office/drawing/2014/chart" uri="{C3380CC4-5D6E-409C-BE32-E72D297353CC}">
              <c16:uniqueId val="{00000000-A952-4849-A93F-FA3013EDB3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A952-4849-A93F-FA3013EDB3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14.13</c:v>
                </c:pt>
                <c:pt idx="1">
                  <c:v>0</c:v>
                </c:pt>
                <c:pt idx="2">
                  <c:v>0</c:v>
                </c:pt>
                <c:pt idx="3">
                  <c:v>0</c:v>
                </c:pt>
                <c:pt idx="4">
                  <c:v>0</c:v>
                </c:pt>
              </c:numCache>
            </c:numRef>
          </c:val>
          <c:extLst>
            <c:ext xmlns:c16="http://schemas.microsoft.com/office/drawing/2014/chart" uri="{C3380CC4-5D6E-409C-BE32-E72D297353CC}">
              <c16:uniqueId val="{00000000-BC9A-4AD9-85E4-29D314E8BD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BC9A-4AD9-85E4-29D314E8BD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180.79</c:v>
                </c:pt>
                <c:pt idx="1">
                  <c:v>195.89</c:v>
                </c:pt>
                <c:pt idx="2">
                  <c:v>173.5</c:v>
                </c:pt>
                <c:pt idx="3">
                  <c:v>161.1</c:v>
                </c:pt>
                <c:pt idx="4">
                  <c:v>160.88</c:v>
                </c:pt>
              </c:numCache>
            </c:numRef>
          </c:val>
          <c:extLst>
            <c:ext xmlns:c16="http://schemas.microsoft.com/office/drawing/2014/chart" uri="{C3380CC4-5D6E-409C-BE32-E72D297353CC}">
              <c16:uniqueId val="{00000000-BA51-4E40-B741-42F855C7D0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BA51-4E40-B741-42F855C7D0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575.42999999999995</c:v>
                </c:pt>
                <c:pt idx="1">
                  <c:v>586.57000000000005</c:v>
                </c:pt>
                <c:pt idx="2">
                  <c:v>598.85</c:v>
                </c:pt>
                <c:pt idx="3">
                  <c:v>615.63</c:v>
                </c:pt>
                <c:pt idx="4">
                  <c:v>626.86</c:v>
                </c:pt>
              </c:numCache>
            </c:numRef>
          </c:val>
          <c:extLst>
            <c:ext xmlns:c16="http://schemas.microsoft.com/office/drawing/2014/chart" uri="{C3380CC4-5D6E-409C-BE32-E72D297353CC}">
              <c16:uniqueId val="{00000000-1743-4F85-9F4D-4DF77455F2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1743-4F85-9F4D-4DF77455F2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105.43</c:v>
                </c:pt>
                <c:pt idx="1">
                  <c:v>105.88</c:v>
                </c:pt>
                <c:pt idx="2">
                  <c:v>103.17</c:v>
                </c:pt>
                <c:pt idx="3">
                  <c:v>102.36</c:v>
                </c:pt>
                <c:pt idx="4">
                  <c:v>96.38</c:v>
                </c:pt>
              </c:numCache>
            </c:numRef>
          </c:val>
          <c:extLst>
            <c:ext xmlns:c16="http://schemas.microsoft.com/office/drawing/2014/chart" uri="{C3380CC4-5D6E-409C-BE32-E72D297353CC}">
              <c16:uniqueId val="{00000000-E383-489E-9FBE-EE700326CD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E383-489E-9FBE-EE700326CD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150.46</c:v>
                </c:pt>
                <c:pt idx="1">
                  <c:v>149.55000000000001</c:v>
                </c:pt>
                <c:pt idx="2">
                  <c:v>152.87</c:v>
                </c:pt>
                <c:pt idx="3">
                  <c:v>154.26</c:v>
                </c:pt>
                <c:pt idx="4">
                  <c:v>164.17</c:v>
                </c:pt>
              </c:numCache>
            </c:numRef>
          </c:val>
          <c:extLst>
            <c:ext xmlns:c16="http://schemas.microsoft.com/office/drawing/2014/chart" uri="{C3380CC4-5D6E-409C-BE32-E72D297353CC}">
              <c16:uniqueId val="{00000000-AE02-4E26-8DD7-097A5D1DC1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AE02-4E26-8DD7-097A5D1DC1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北海道　苫小牧市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171811</v>
      </c>
      <c r="AM8" s="70"/>
      <c r="AN8" s="70"/>
      <c r="AO8" s="70"/>
      <c r="AP8" s="70"/>
      <c r="AQ8" s="70"/>
      <c r="AR8" s="70"/>
      <c r="AS8" s="70"/>
      <c r="AT8" s="66">
        <f>データ!$S$6</f>
        <v>561.57000000000005</v>
      </c>
      <c r="AU8" s="67"/>
      <c r="AV8" s="67"/>
      <c r="AW8" s="67"/>
      <c r="AX8" s="67"/>
      <c r="AY8" s="67"/>
      <c r="AZ8" s="67"/>
      <c r="BA8" s="67"/>
      <c r="BB8" s="69">
        <f>データ!$T$6</f>
        <v>305.95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41.49</v>
      </c>
      <c r="J10" s="67"/>
      <c r="K10" s="67"/>
      <c r="L10" s="67"/>
      <c r="M10" s="67"/>
      <c r="N10" s="67"/>
      <c r="O10" s="68"/>
      <c r="P10" s="69">
        <f>データ!$P$6</f>
        <v>99.39</v>
      </c>
      <c r="Q10" s="69"/>
      <c r="R10" s="69"/>
      <c r="S10" s="69"/>
      <c r="T10" s="69"/>
      <c r="U10" s="69"/>
      <c r="V10" s="69"/>
      <c r="W10" s="70">
        <f>データ!$Q$6</f>
        <v>2624</v>
      </c>
      <c r="X10" s="70"/>
      <c r="Y10" s="70"/>
      <c r="Z10" s="70"/>
      <c r="AA10" s="70"/>
      <c r="AB10" s="70"/>
      <c r="AC10" s="70"/>
      <c r="AD10" s="2"/>
      <c r="AE10" s="2"/>
      <c r="AF10" s="2"/>
      <c r="AG10" s="2"/>
      <c r="AH10" s="4"/>
      <c r="AI10" s="4"/>
      <c r="AJ10" s="4"/>
      <c r="AK10" s="4"/>
      <c r="AL10" s="70">
        <f>データ!$U$6</f>
        <v>170235</v>
      </c>
      <c r="AM10" s="70"/>
      <c r="AN10" s="70"/>
      <c r="AO10" s="70"/>
      <c r="AP10" s="70"/>
      <c r="AQ10" s="70"/>
      <c r="AR10" s="70"/>
      <c r="AS10" s="70"/>
      <c r="AT10" s="66">
        <f>データ!$V$6</f>
        <v>103.63</v>
      </c>
      <c r="AU10" s="67"/>
      <c r="AV10" s="67"/>
      <c r="AW10" s="67"/>
      <c r="AX10" s="67"/>
      <c r="AY10" s="67"/>
      <c r="AZ10" s="67"/>
      <c r="BA10" s="67"/>
      <c r="BB10" s="69">
        <f>データ!$W$6</f>
        <v>1642.72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H5TNIln0p5TKIrfTN5hbF95RRD+MpHoOkUzOrNaaGY9BzGF/N4Anzrb6s4193P86EgvrwLOf5dFGvbsuJMROA==" saltValue="fmsbGGaldUb6VBawBMi3X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12131</v>
      </c>
      <c r="D6" s="34">
        <f t="shared" si="3"/>
        <v>46</v>
      </c>
      <c r="E6" s="34">
        <f t="shared" si="3"/>
        <v>1</v>
      </c>
      <c r="F6" s="34">
        <f t="shared" si="3"/>
        <v>0</v>
      </c>
      <c r="G6" s="34">
        <f t="shared" si="3"/>
        <v>1</v>
      </c>
      <c r="H6" s="34" t="str">
        <f t="shared" si="3"/>
        <v>北海道　苫小牧市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41.49</v>
      </c>
      <c r="P6" s="35">
        <f t="shared" si="3"/>
        <v>99.39</v>
      </c>
      <c r="Q6" s="35">
        <f t="shared" si="3"/>
        <v>2624</v>
      </c>
      <c r="R6" s="35">
        <f t="shared" si="3"/>
        <v>171811</v>
      </c>
      <c r="S6" s="35">
        <f t="shared" si="3"/>
        <v>561.57000000000005</v>
      </c>
      <c r="T6" s="35">
        <f t="shared" si="3"/>
        <v>305.95</v>
      </c>
      <c r="U6" s="35">
        <f t="shared" si="3"/>
        <v>170235</v>
      </c>
      <c r="V6" s="35">
        <f t="shared" si="3"/>
        <v>103.63</v>
      </c>
      <c r="W6" s="35">
        <f t="shared" si="3"/>
        <v>1642.72</v>
      </c>
      <c r="X6" s="36">
        <f>IF(X7="",NA(),X7)</f>
        <v>113.4</v>
      </c>
      <c r="Y6" s="36">
        <f t="shared" ref="Y6:AG6" si="4">IF(Y7="",NA(),Y7)</f>
        <v>114.45</v>
      </c>
      <c r="Z6" s="36">
        <f t="shared" si="4"/>
        <v>111.67</v>
      </c>
      <c r="AA6" s="36">
        <f t="shared" si="4"/>
        <v>110.6</v>
      </c>
      <c r="AB6" s="36">
        <f t="shared" si="4"/>
        <v>105.38</v>
      </c>
      <c r="AC6" s="36">
        <f t="shared" si="4"/>
        <v>114.43</v>
      </c>
      <c r="AD6" s="36">
        <f t="shared" si="4"/>
        <v>114.08</v>
      </c>
      <c r="AE6" s="36">
        <f t="shared" si="4"/>
        <v>115.36</v>
      </c>
      <c r="AF6" s="36">
        <f t="shared" si="4"/>
        <v>113.95</v>
      </c>
      <c r="AG6" s="36">
        <f t="shared" si="4"/>
        <v>112.62</v>
      </c>
      <c r="AH6" s="35" t="str">
        <f>IF(AH7="","",IF(AH7="-","【-】","【"&amp;SUBSTITUTE(TEXT(AH7,"#,##0.00"),"-","△")&amp;"】"))</f>
        <v>【112.83】</v>
      </c>
      <c r="AI6" s="36">
        <f>IF(AI7="",NA(),AI7)</f>
        <v>14.13</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180.79</v>
      </c>
      <c r="AU6" s="36">
        <f t="shared" ref="AU6:BC6" si="6">IF(AU7="",NA(),AU7)</f>
        <v>195.89</v>
      </c>
      <c r="AV6" s="36">
        <f t="shared" si="6"/>
        <v>173.5</v>
      </c>
      <c r="AW6" s="36">
        <f t="shared" si="6"/>
        <v>161.1</v>
      </c>
      <c r="AX6" s="36">
        <f t="shared" si="6"/>
        <v>160.88</v>
      </c>
      <c r="AY6" s="36">
        <f t="shared" si="6"/>
        <v>289.8</v>
      </c>
      <c r="AZ6" s="36">
        <f t="shared" si="6"/>
        <v>299.44</v>
      </c>
      <c r="BA6" s="36">
        <f t="shared" si="6"/>
        <v>311.99</v>
      </c>
      <c r="BB6" s="36">
        <f t="shared" si="6"/>
        <v>307.83</v>
      </c>
      <c r="BC6" s="36">
        <f t="shared" si="6"/>
        <v>318.89</v>
      </c>
      <c r="BD6" s="35" t="str">
        <f>IF(BD7="","",IF(BD7="-","【-】","【"&amp;SUBSTITUTE(TEXT(BD7,"#,##0.00"),"-","△")&amp;"】"))</f>
        <v>【261.93】</v>
      </c>
      <c r="BE6" s="36">
        <f>IF(BE7="",NA(),BE7)</f>
        <v>575.42999999999995</v>
      </c>
      <c r="BF6" s="36">
        <f t="shared" ref="BF6:BN6" si="7">IF(BF7="",NA(),BF7)</f>
        <v>586.57000000000005</v>
      </c>
      <c r="BG6" s="36">
        <f t="shared" si="7"/>
        <v>598.85</v>
      </c>
      <c r="BH6" s="36">
        <f t="shared" si="7"/>
        <v>615.63</v>
      </c>
      <c r="BI6" s="36">
        <f t="shared" si="7"/>
        <v>626.86</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105.43</v>
      </c>
      <c r="BQ6" s="36">
        <f t="shared" ref="BQ6:BY6" si="8">IF(BQ7="",NA(),BQ7)</f>
        <v>105.88</v>
      </c>
      <c r="BR6" s="36">
        <f t="shared" si="8"/>
        <v>103.17</v>
      </c>
      <c r="BS6" s="36">
        <f t="shared" si="8"/>
        <v>102.36</v>
      </c>
      <c r="BT6" s="36">
        <f t="shared" si="8"/>
        <v>96.38</v>
      </c>
      <c r="BU6" s="36">
        <f t="shared" si="8"/>
        <v>107.05</v>
      </c>
      <c r="BV6" s="36">
        <f t="shared" si="8"/>
        <v>106.4</v>
      </c>
      <c r="BW6" s="36">
        <f t="shared" si="8"/>
        <v>107.61</v>
      </c>
      <c r="BX6" s="36">
        <f t="shared" si="8"/>
        <v>106.02</v>
      </c>
      <c r="BY6" s="36">
        <f t="shared" si="8"/>
        <v>104.84</v>
      </c>
      <c r="BZ6" s="35" t="str">
        <f>IF(BZ7="","",IF(BZ7="-","【-】","【"&amp;SUBSTITUTE(TEXT(BZ7,"#,##0.00"),"-","△")&amp;"】"))</f>
        <v>【103.91】</v>
      </c>
      <c r="CA6" s="36">
        <f>IF(CA7="",NA(),CA7)</f>
        <v>150.46</v>
      </c>
      <c r="CB6" s="36">
        <f t="shared" ref="CB6:CJ6" si="9">IF(CB7="",NA(),CB7)</f>
        <v>149.55000000000001</v>
      </c>
      <c r="CC6" s="36">
        <f t="shared" si="9"/>
        <v>152.87</v>
      </c>
      <c r="CD6" s="36">
        <f t="shared" si="9"/>
        <v>154.26</v>
      </c>
      <c r="CE6" s="36">
        <f t="shared" si="9"/>
        <v>164.17</v>
      </c>
      <c r="CF6" s="36">
        <f t="shared" si="9"/>
        <v>155.09</v>
      </c>
      <c r="CG6" s="36">
        <f t="shared" si="9"/>
        <v>156.29</v>
      </c>
      <c r="CH6" s="36">
        <f t="shared" si="9"/>
        <v>155.69</v>
      </c>
      <c r="CI6" s="36">
        <f t="shared" si="9"/>
        <v>158.6</v>
      </c>
      <c r="CJ6" s="36">
        <f t="shared" si="9"/>
        <v>161.82</v>
      </c>
      <c r="CK6" s="35" t="str">
        <f>IF(CK7="","",IF(CK7="-","【-】","【"&amp;SUBSTITUTE(TEXT(CK7,"#,##0.00"),"-","△")&amp;"】"))</f>
        <v>【167.11】</v>
      </c>
      <c r="CL6" s="36">
        <f>IF(CL7="",NA(),CL7)</f>
        <v>62.37</v>
      </c>
      <c r="CM6" s="36">
        <f t="shared" ref="CM6:CU6" si="10">IF(CM7="",NA(),CM7)</f>
        <v>62.05</v>
      </c>
      <c r="CN6" s="36">
        <f t="shared" si="10"/>
        <v>62.56</v>
      </c>
      <c r="CO6" s="36">
        <f t="shared" si="10"/>
        <v>62.1</v>
      </c>
      <c r="CP6" s="36">
        <f t="shared" si="10"/>
        <v>61.92</v>
      </c>
      <c r="CQ6" s="36">
        <f t="shared" si="10"/>
        <v>61.61</v>
      </c>
      <c r="CR6" s="36">
        <f t="shared" si="10"/>
        <v>62.34</v>
      </c>
      <c r="CS6" s="36">
        <f t="shared" si="10"/>
        <v>62.46</v>
      </c>
      <c r="CT6" s="36">
        <f t="shared" si="10"/>
        <v>62.88</v>
      </c>
      <c r="CU6" s="36">
        <f t="shared" si="10"/>
        <v>62.32</v>
      </c>
      <c r="CV6" s="35" t="str">
        <f>IF(CV7="","",IF(CV7="-","【-】","【"&amp;SUBSTITUTE(TEXT(CV7,"#,##0.00"),"-","△")&amp;"】"))</f>
        <v>【60.27】</v>
      </c>
      <c r="CW6" s="36">
        <f>IF(CW7="",NA(),CW7)</f>
        <v>88.31</v>
      </c>
      <c r="CX6" s="36">
        <f t="shared" ref="CX6:DF6" si="11">IF(CX7="",NA(),CX7)</f>
        <v>88.04</v>
      </c>
      <c r="CY6" s="36">
        <f t="shared" si="11"/>
        <v>87.92</v>
      </c>
      <c r="CZ6" s="36">
        <f t="shared" si="11"/>
        <v>88.49</v>
      </c>
      <c r="DA6" s="36">
        <f t="shared" si="11"/>
        <v>87.96</v>
      </c>
      <c r="DB6" s="36">
        <f t="shared" si="11"/>
        <v>90.23</v>
      </c>
      <c r="DC6" s="36">
        <f t="shared" si="11"/>
        <v>90.15</v>
      </c>
      <c r="DD6" s="36">
        <f t="shared" si="11"/>
        <v>90.62</v>
      </c>
      <c r="DE6" s="36">
        <f t="shared" si="11"/>
        <v>90.13</v>
      </c>
      <c r="DF6" s="36">
        <f t="shared" si="11"/>
        <v>90.19</v>
      </c>
      <c r="DG6" s="35" t="str">
        <f>IF(DG7="","",IF(DG7="-","【-】","【"&amp;SUBSTITUTE(TEXT(DG7,"#,##0.00"),"-","△")&amp;"】"))</f>
        <v>【89.92】</v>
      </c>
      <c r="DH6" s="36">
        <f>IF(DH7="",NA(),DH7)</f>
        <v>46.22</v>
      </c>
      <c r="DI6" s="36">
        <f t="shared" ref="DI6:DQ6" si="12">IF(DI7="",NA(),DI7)</f>
        <v>46.71</v>
      </c>
      <c r="DJ6" s="36">
        <f t="shared" si="12"/>
        <v>47.1</v>
      </c>
      <c r="DK6" s="36">
        <f t="shared" si="12"/>
        <v>47.38</v>
      </c>
      <c r="DL6" s="36">
        <f t="shared" si="12"/>
        <v>48.05</v>
      </c>
      <c r="DM6" s="36">
        <f t="shared" si="12"/>
        <v>46.36</v>
      </c>
      <c r="DN6" s="36">
        <f t="shared" si="12"/>
        <v>47.37</v>
      </c>
      <c r="DO6" s="36">
        <f t="shared" si="12"/>
        <v>48.01</v>
      </c>
      <c r="DP6" s="36">
        <f t="shared" si="12"/>
        <v>48.01</v>
      </c>
      <c r="DQ6" s="36">
        <f t="shared" si="12"/>
        <v>48.86</v>
      </c>
      <c r="DR6" s="35" t="str">
        <f>IF(DR7="","",IF(DR7="-","【-】","【"&amp;SUBSTITUTE(TEXT(DR7,"#,##0.00"),"-","△")&amp;"】"))</f>
        <v>【48.85】</v>
      </c>
      <c r="DS6" s="36">
        <f>IF(DS7="",NA(),DS7)</f>
        <v>12.99</v>
      </c>
      <c r="DT6" s="36">
        <f t="shared" ref="DT6:EB6" si="13">IF(DT7="",NA(),DT7)</f>
        <v>15.08</v>
      </c>
      <c r="DU6" s="36">
        <f t="shared" si="13"/>
        <v>17.899999999999999</v>
      </c>
      <c r="DV6" s="36">
        <f t="shared" si="13"/>
        <v>19.52</v>
      </c>
      <c r="DW6" s="36">
        <f t="shared" si="13"/>
        <v>21.48</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0.49</v>
      </c>
      <c r="EE6" s="36">
        <f t="shared" ref="EE6:EM6" si="14">IF(EE7="",NA(),EE7)</f>
        <v>0.5</v>
      </c>
      <c r="EF6" s="36">
        <f t="shared" si="14"/>
        <v>0.48</v>
      </c>
      <c r="EG6" s="36">
        <f t="shared" si="14"/>
        <v>0.44</v>
      </c>
      <c r="EH6" s="36">
        <f t="shared" si="14"/>
        <v>0.6</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12131</v>
      </c>
      <c r="D7" s="38">
        <v>46</v>
      </c>
      <c r="E7" s="38">
        <v>1</v>
      </c>
      <c r="F7" s="38">
        <v>0</v>
      </c>
      <c r="G7" s="38">
        <v>1</v>
      </c>
      <c r="H7" s="38" t="s">
        <v>93</v>
      </c>
      <c r="I7" s="38" t="s">
        <v>94</v>
      </c>
      <c r="J7" s="38" t="s">
        <v>95</v>
      </c>
      <c r="K7" s="38" t="s">
        <v>96</v>
      </c>
      <c r="L7" s="38" t="s">
        <v>97</v>
      </c>
      <c r="M7" s="38" t="s">
        <v>98</v>
      </c>
      <c r="N7" s="39" t="s">
        <v>99</v>
      </c>
      <c r="O7" s="39">
        <v>41.49</v>
      </c>
      <c r="P7" s="39">
        <v>99.39</v>
      </c>
      <c r="Q7" s="39">
        <v>2624</v>
      </c>
      <c r="R7" s="39">
        <v>171811</v>
      </c>
      <c r="S7" s="39">
        <v>561.57000000000005</v>
      </c>
      <c r="T7" s="39">
        <v>305.95</v>
      </c>
      <c r="U7" s="39">
        <v>170235</v>
      </c>
      <c r="V7" s="39">
        <v>103.63</v>
      </c>
      <c r="W7" s="39">
        <v>1642.72</v>
      </c>
      <c r="X7" s="39">
        <v>113.4</v>
      </c>
      <c r="Y7" s="39">
        <v>114.45</v>
      </c>
      <c r="Z7" s="39">
        <v>111.67</v>
      </c>
      <c r="AA7" s="39">
        <v>110.6</v>
      </c>
      <c r="AB7" s="39">
        <v>105.38</v>
      </c>
      <c r="AC7" s="39">
        <v>114.43</v>
      </c>
      <c r="AD7" s="39">
        <v>114.08</v>
      </c>
      <c r="AE7" s="39">
        <v>115.36</v>
      </c>
      <c r="AF7" s="39">
        <v>113.95</v>
      </c>
      <c r="AG7" s="39">
        <v>112.62</v>
      </c>
      <c r="AH7" s="39">
        <v>112.83</v>
      </c>
      <c r="AI7" s="39">
        <v>14.13</v>
      </c>
      <c r="AJ7" s="39">
        <v>0</v>
      </c>
      <c r="AK7" s="39">
        <v>0</v>
      </c>
      <c r="AL7" s="39">
        <v>0</v>
      </c>
      <c r="AM7" s="39">
        <v>0</v>
      </c>
      <c r="AN7" s="39">
        <v>0.13</v>
      </c>
      <c r="AO7" s="39">
        <v>0</v>
      </c>
      <c r="AP7" s="39">
        <v>0</v>
      </c>
      <c r="AQ7" s="39">
        <v>0</v>
      </c>
      <c r="AR7" s="39">
        <v>0.75</v>
      </c>
      <c r="AS7" s="39">
        <v>1.05</v>
      </c>
      <c r="AT7" s="39">
        <v>180.79</v>
      </c>
      <c r="AU7" s="39">
        <v>195.89</v>
      </c>
      <c r="AV7" s="39">
        <v>173.5</v>
      </c>
      <c r="AW7" s="39">
        <v>161.1</v>
      </c>
      <c r="AX7" s="39">
        <v>160.88</v>
      </c>
      <c r="AY7" s="39">
        <v>289.8</v>
      </c>
      <c r="AZ7" s="39">
        <v>299.44</v>
      </c>
      <c r="BA7" s="39">
        <v>311.99</v>
      </c>
      <c r="BB7" s="39">
        <v>307.83</v>
      </c>
      <c r="BC7" s="39">
        <v>318.89</v>
      </c>
      <c r="BD7" s="39">
        <v>261.93</v>
      </c>
      <c r="BE7" s="39">
        <v>575.42999999999995</v>
      </c>
      <c r="BF7" s="39">
        <v>586.57000000000005</v>
      </c>
      <c r="BG7" s="39">
        <v>598.85</v>
      </c>
      <c r="BH7" s="39">
        <v>615.63</v>
      </c>
      <c r="BI7" s="39">
        <v>626.86</v>
      </c>
      <c r="BJ7" s="39">
        <v>301.99</v>
      </c>
      <c r="BK7" s="39">
        <v>298.08999999999997</v>
      </c>
      <c r="BL7" s="39">
        <v>291.77999999999997</v>
      </c>
      <c r="BM7" s="39">
        <v>295.44</v>
      </c>
      <c r="BN7" s="39">
        <v>290.07</v>
      </c>
      <c r="BO7" s="39">
        <v>270.45999999999998</v>
      </c>
      <c r="BP7" s="39">
        <v>105.43</v>
      </c>
      <c r="BQ7" s="39">
        <v>105.88</v>
      </c>
      <c r="BR7" s="39">
        <v>103.17</v>
      </c>
      <c r="BS7" s="39">
        <v>102.36</v>
      </c>
      <c r="BT7" s="39">
        <v>96.38</v>
      </c>
      <c r="BU7" s="39">
        <v>107.05</v>
      </c>
      <c r="BV7" s="39">
        <v>106.4</v>
      </c>
      <c r="BW7" s="39">
        <v>107.61</v>
      </c>
      <c r="BX7" s="39">
        <v>106.02</v>
      </c>
      <c r="BY7" s="39">
        <v>104.84</v>
      </c>
      <c r="BZ7" s="39">
        <v>103.91</v>
      </c>
      <c r="CA7" s="39">
        <v>150.46</v>
      </c>
      <c r="CB7" s="39">
        <v>149.55000000000001</v>
      </c>
      <c r="CC7" s="39">
        <v>152.87</v>
      </c>
      <c r="CD7" s="39">
        <v>154.26</v>
      </c>
      <c r="CE7" s="39">
        <v>164.17</v>
      </c>
      <c r="CF7" s="39">
        <v>155.09</v>
      </c>
      <c r="CG7" s="39">
        <v>156.29</v>
      </c>
      <c r="CH7" s="39">
        <v>155.69</v>
      </c>
      <c r="CI7" s="39">
        <v>158.6</v>
      </c>
      <c r="CJ7" s="39">
        <v>161.82</v>
      </c>
      <c r="CK7" s="39">
        <v>167.11</v>
      </c>
      <c r="CL7" s="39">
        <v>62.37</v>
      </c>
      <c r="CM7" s="39">
        <v>62.05</v>
      </c>
      <c r="CN7" s="39">
        <v>62.56</v>
      </c>
      <c r="CO7" s="39">
        <v>62.1</v>
      </c>
      <c r="CP7" s="39">
        <v>61.92</v>
      </c>
      <c r="CQ7" s="39">
        <v>61.61</v>
      </c>
      <c r="CR7" s="39">
        <v>62.34</v>
      </c>
      <c r="CS7" s="39">
        <v>62.46</v>
      </c>
      <c r="CT7" s="39">
        <v>62.88</v>
      </c>
      <c r="CU7" s="39">
        <v>62.32</v>
      </c>
      <c r="CV7" s="39">
        <v>60.27</v>
      </c>
      <c r="CW7" s="39">
        <v>88.31</v>
      </c>
      <c r="CX7" s="39">
        <v>88.04</v>
      </c>
      <c r="CY7" s="39">
        <v>87.92</v>
      </c>
      <c r="CZ7" s="39">
        <v>88.49</v>
      </c>
      <c r="DA7" s="39">
        <v>87.96</v>
      </c>
      <c r="DB7" s="39">
        <v>90.23</v>
      </c>
      <c r="DC7" s="39">
        <v>90.15</v>
      </c>
      <c r="DD7" s="39">
        <v>90.62</v>
      </c>
      <c r="DE7" s="39">
        <v>90.13</v>
      </c>
      <c r="DF7" s="39">
        <v>90.19</v>
      </c>
      <c r="DG7" s="39">
        <v>89.92</v>
      </c>
      <c r="DH7" s="39">
        <v>46.22</v>
      </c>
      <c r="DI7" s="39">
        <v>46.71</v>
      </c>
      <c r="DJ7" s="39">
        <v>47.1</v>
      </c>
      <c r="DK7" s="39">
        <v>47.38</v>
      </c>
      <c r="DL7" s="39">
        <v>48.05</v>
      </c>
      <c r="DM7" s="39">
        <v>46.36</v>
      </c>
      <c r="DN7" s="39">
        <v>47.37</v>
      </c>
      <c r="DO7" s="39">
        <v>48.01</v>
      </c>
      <c r="DP7" s="39">
        <v>48.01</v>
      </c>
      <c r="DQ7" s="39">
        <v>48.86</v>
      </c>
      <c r="DR7" s="39">
        <v>48.85</v>
      </c>
      <c r="DS7" s="39">
        <v>12.99</v>
      </c>
      <c r="DT7" s="39">
        <v>15.08</v>
      </c>
      <c r="DU7" s="39">
        <v>17.899999999999999</v>
      </c>
      <c r="DV7" s="39">
        <v>19.52</v>
      </c>
      <c r="DW7" s="39">
        <v>21.48</v>
      </c>
      <c r="DX7" s="39">
        <v>13.57</v>
      </c>
      <c r="DY7" s="39">
        <v>14.27</v>
      </c>
      <c r="DZ7" s="39">
        <v>16.170000000000002</v>
      </c>
      <c r="EA7" s="39">
        <v>16.600000000000001</v>
      </c>
      <c r="EB7" s="39">
        <v>18.510000000000002</v>
      </c>
      <c r="EC7" s="39">
        <v>17.8</v>
      </c>
      <c r="ED7" s="39">
        <v>0.49</v>
      </c>
      <c r="EE7" s="39">
        <v>0.5</v>
      </c>
      <c r="EF7" s="39">
        <v>0.48</v>
      </c>
      <c r="EG7" s="39">
        <v>0.44</v>
      </c>
      <c r="EH7" s="39">
        <v>0.6</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野戸　舞子</cp:lastModifiedBy>
  <dcterms:created xsi:type="dcterms:W3CDTF">2019-12-05T04:07:01Z</dcterms:created>
  <dcterms:modified xsi:type="dcterms:W3CDTF">2020-01-24T08:06:08Z</dcterms:modified>
  <cp:category/>
</cp:coreProperties>
</file>