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上下水道部総務経営課\経営係\07 経営分析\R6決算（R0802公表）\02 回答\"/>
    </mc:Choice>
  </mc:AlternateContent>
  <xr:revisionPtr revIDLastSave="0" documentId="13_ncr:1_{B9F66835-A938-49BF-86FC-079EC6F13AF2}" xr6:coauthVersionLast="47" xr6:coauthVersionMax="47" xr10:uidLastSave="{00000000-0000-0000-0000-000000000000}"/>
  <workbookProtection workbookAlgorithmName="SHA-512" workbookHashValue="EBJX/hMjm/2w5UsJfbkcCvkXLqhXI3VTmw3/+cS/62SJfBxvxHEfRNpuBP1V1q4zqLf2ZLGVCGPLjYPr1DRErQ==" workbookSaltValue="NPAk3a/cHPgjg37GkfwuZA==" workbookSpinCount="100000" lockStructure="1"/>
  <bookViews>
    <workbookView xWindow="-120" yWindow="-120" windowWidth="29040" windowHeight="164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E85" i="4"/>
  <c r="BB10" i="4"/>
  <c r="AT10" i="4"/>
  <c r="AL10" i="4"/>
  <c r="I10" i="4"/>
  <c r="B10" i="4"/>
  <c r="AT8" i="4"/>
  <c r="AL8" i="4"/>
  <c r="AD8" i="4"/>
  <c r="W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<sst xmlns="http://schemas.openxmlformats.org/spreadsheetml/2006/main" count="228" uniqueCount="112">
  <si>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</si>
  <si>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</si>
  <si>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</si>
  <si>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</si>
  <si>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</si>
  <si>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</si>
  <si>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</si>
  <si>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</si>
  <si>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</si>
  <si>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</si>
  <si>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</si>
  <si>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</si>
  <si>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</si>
  <si>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</si>
  <si>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</si>
  <si>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</si>
  <si>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</si>
  <si>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</si>
  <si>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</si>
  <si>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</si>
  <si>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</si>
  <si>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</si>
  <si>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</si>
  <si>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</si>
  <si>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</si>
  <si>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</si>
  <si>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</si>
  <si>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</si>
  <si>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</si>
  <si>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</si>
  <si>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</si>
  <si>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</si>
  <si>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</si>
  <si>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</si>
  <si>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</si>
  <si>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</si>
  <si>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</si>
  <si>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</si>
  <si>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</si>
  <si>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</si>
  <si>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</si>
  <si>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</si>
  <si>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</si>
  <si>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</si>
  <si>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</si>
  <si>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</si>
  <si>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</si>
  <si>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</si>
  <si>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</si>
  <si>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</si>
  <si>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</si>
  <si>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</si>
  <si>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</si>
  <si>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</si>
  <si>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</si>
  <si>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</si>
  <si>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</si>
  <si>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</si>
  <si>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</si>
  <si>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</si>
  <si>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</si>
  <si>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</si>
  <si>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</si>
  <si>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</si>
  <si>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</si>
  <si>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</si>
  <si>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</si>
  <si>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</si>
  <si>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</si>
  <si>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</si>
  <si>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</si>
  <si>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</si>
  <si>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</si>
  <si>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</si>
  <si>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</si>
  <si>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</si>
  <si>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</si>
  <si>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</si>
  <si>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</si>
  <si>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</si>
  <si>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</si>
  <si>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</si>
  <si>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</si>
  <si>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</si>
  <si>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</si>
  <si>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</si>
  <si>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</si>
  <si>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</si>
  <si>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</si>
  <si>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</si>
  <si>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</si>
  <si>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</si>
  <si>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</si>
  <si>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苫小牧市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</si>
  <si>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</si>
  <si>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</si>
  <si>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</si>
  <si>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</si>
  <si>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</si>
  <si>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</si>
  <si>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</si>
  <si>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</si>
  <si>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</si>
  <si>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</si>
  <si>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</si>
  <si>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</si>
  <si>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</si>
  <si>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</si>
  <si>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</si>
  <si>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市域が東西に大きく広がるため、給水区域も東西30kmにわたり広がっている。このため、管路総延長が1,200km以上と非常に長く、その９割が配水支管であり、全ての管路を一度に更新することは困難である。
　本市の市勢発展に伴う宅地造成が昭和50年代に集中していたため、②管路経年化率・③管路更新率の数値が他事業体よりも低調に出やすいのはそのためである。経営の健全性・効率性とのバランスを考えると、法定耐用年数を超過しても使用に堪え得る配水支管をどのように活用するかがポイントであるので、数値の内情について都度確認していくことが重要である。
　なお、耐震化・老朽化対策については、苫小牧市水道ビジョンに基づき、取水・浄水施設や重要給水管路を優先して取り組んでいるところである。</t>
    <phoneticPr fontId="4"/>
  </si>
  <si>
    <t>　全体として健全経営は維持できているが、施設設備の老朽化に伴い更新・維持管理費用の増加傾向が続いており、今後も同様と考えられる。
　このため、経営戦略においては効率的な老朽化対策（建設改良工事の「選択と集中」）を掲げ、計画期間内の資金能力を維持しながら、耐震化・老朽化対策と経営の両立を図る方向性を示している。
　今後も維持管理手法のたゆまぬ改善を図りつつ、経営の基本方針である「サービス提供の維持」「安全・安心の確保」を実現できるよう、一層の努力が必要である。</t>
    <phoneticPr fontId="4"/>
  </si>
  <si>
    <t>　人口減少期に入り、給水収益が横ばいになる中、全ての施設を一度に更新することは困難である。このため、改良工事の優先順位をつけ、取水・浄水施設や重要給水管路から取り組む方針としている。
　この方針の下、令和４年度までに取水・浄水施設の更新・耐震化工事の大規模事業を実施したことにより、企業債残高と減価償却費が増加した。
　大規模事業の完了後、事業費平準化の取組により企業債残高が減少したことによって、④企業債残高対給水収益比率は改善したが、減価償却費の増加は⑤料金回収率が100％を切る原因となっている。
　一方、施設の更新・耐震化の進展もあり、⑧有収率は90％台を維持している。また、①経常収支比率・③流動比率は引き続き100％を超えており、健全経営は当面維持できている。
　現在、配水管や重要給水管の耐震化工事に取り組んでおり、事業継続に必要な資金能力を含め、健全経営が今後も維持できるかどうか各指標の動向に留意しなければならない。</t>
    <rPh sb="280" eb="281">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</si>
</sst>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0.38</c:v>
                </c:pt>
                <c:pt idx="1">
                  <c:v>0.35</c:v>
                </c:pt>
                <c:pt idx="2">
                  <c:v>0.25</c:v>
                </c:pt>
                <c:pt idx="3">
                  <c:v>0.28999999999999998</c:v>
                </c:pt>
                <c:pt idx="4">
                  <c:v>0.31</c:v>
                </c:pt>
              </c:numCache>
            </c:numRef>
          </c:val>
          <c:extLst>
            <c:ext xmlns:c16="http://schemas.microsoft.com/office/drawing/2014/chart" uri="{C3380CC4-5D6E-409C-BE32-E72D297353CC}">
              <c16:uniqueId val="{00000000-F864-4558-ABA1-1098B6EB9B8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F864-4558-ABA1-1098B6EB9B8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60.92</c:v>
                </c:pt>
                <c:pt idx="1">
                  <c:v>59.65</c:v>
                </c:pt>
                <c:pt idx="2">
                  <c:v>59.59</c:v>
                </c:pt>
                <c:pt idx="3">
                  <c:v>59.5</c:v>
                </c:pt>
                <c:pt idx="4">
                  <c:v>59.71</c:v>
                </c:pt>
              </c:numCache>
            </c:numRef>
          </c:val>
          <c:extLst>
            <c:ext xmlns:c16="http://schemas.microsoft.com/office/drawing/2014/chart" uri="{C3380CC4-5D6E-409C-BE32-E72D297353CC}">
              <c16:uniqueId val="{00000000-9942-4C75-BC36-7B1F02B7C06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9942-4C75-BC36-7B1F02B7C06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90.49</c:v>
                </c:pt>
                <c:pt idx="1">
                  <c:v>92.06</c:v>
                </c:pt>
                <c:pt idx="2">
                  <c:v>91.18</c:v>
                </c:pt>
                <c:pt idx="3">
                  <c:v>90.67</c:v>
                </c:pt>
                <c:pt idx="4">
                  <c:v>90.69</c:v>
                </c:pt>
              </c:numCache>
            </c:numRef>
          </c:val>
          <c:extLst>
            <c:ext xmlns:c16="http://schemas.microsoft.com/office/drawing/2014/chart" uri="{C3380CC4-5D6E-409C-BE32-E72D297353CC}">
              <c16:uniqueId val="{00000000-6867-4366-9D12-CD44EA0C6CA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6867-4366-9D12-CD44EA0C6CA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105.67</c:v>
                </c:pt>
                <c:pt idx="1">
                  <c:v>107.63</c:v>
                </c:pt>
                <c:pt idx="2">
                  <c:v>105.49</c:v>
                </c:pt>
                <c:pt idx="3">
                  <c:v>102.95</c:v>
                </c:pt>
                <c:pt idx="4">
                  <c:v>102.11</c:v>
                </c:pt>
              </c:numCache>
            </c:numRef>
          </c:val>
          <c:extLst>
            <c:ext xmlns:c16="http://schemas.microsoft.com/office/drawing/2014/chart" uri="{C3380CC4-5D6E-409C-BE32-E72D297353CC}">
              <c16:uniqueId val="{00000000-2EE1-4A43-B43D-60A68CC11E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2EE1-4A43-B43D-60A68CC11E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49.7</c:v>
                </c:pt>
                <c:pt idx="1">
                  <c:v>50.31</c:v>
                </c:pt>
                <c:pt idx="2">
                  <c:v>50.56</c:v>
                </c:pt>
                <c:pt idx="3">
                  <c:v>51.65</c:v>
                </c:pt>
                <c:pt idx="4">
                  <c:v>53.02</c:v>
                </c:pt>
              </c:numCache>
            </c:numRef>
          </c:val>
          <c:extLst>
            <c:ext xmlns:c16="http://schemas.microsoft.com/office/drawing/2014/chart" uri="{C3380CC4-5D6E-409C-BE32-E72D297353CC}">
              <c16:uniqueId val="{00000000-1926-4E6E-B949-D3D988DFAC8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1926-4E6E-B949-D3D988DFAC8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27.76</c:v>
                </c:pt>
                <c:pt idx="1">
                  <c:v>30.1</c:v>
                </c:pt>
                <c:pt idx="2">
                  <c:v>32.450000000000003</c:v>
                </c:pt>
                <c:pt idx="3">
                  <c:v>36.39</c:v>
                </c:pt>
                <c:pt idx="4">
                  <c:v>41.5</c:v>
                </c:pt>
              </c:numCache>
            </c:numRef>
          </c:val>
          <c:extLst>
            <c:ext xmlns:c16="http://schemas.microsoft.com/office/drawing/2014/chart" uri="{C3380CC4-5D6E-409C-BE32-E72D297353CC}">
              <c16:uniqueId val="{00000000-1EA0-4CD6-89D6-48B6F9CF18F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1EA0-4CD6-89D6-48B6F9CF18F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E7-421E-833C-DF9C97BF2E1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BCE7-421E-833C-DF9C97BF2E1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156.47</c:v>
                </c:pt>
                <c:pt idx="1">
                  <c:v>188.63</c:v>
                </c:pt>
                <c:pt idx="2">
                  <c:v>158.93</c:v>
                </c:pt>
                <c:pt idx="3">
                  <c:v>158.66999999999999</c:v>
                </c:pt>
                <c:pt idx="4">
                  <c:v>158.41</c:v>
                </c:pt>
              </c:numCache>
            </c:numRef>
          </c:val>
          <c:extLst>
            <c:ext xmlns:c16="http://schemas.microsoft.com/office/drawing/2014/chart" uri="{C3380CC4-5D6E-409C-BE32-E72D297353CC}">
              <c16:uniqueId val="{00000000-C491-4CD5-A941-A28FD0F3CC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C491-4CD5-A941-A28FD0F3CC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629.17999999999995</c:v>
                </c:pt>
                <c:pt idx="1">
                  <c:v>647.29</c:v>
                </c:pt>
                <c:pt idx="2">
                  <c:v>696.91</c:v>
                </c:pt>
                <c:pt idx="3">
                  <c:v>641.38</c:v>
                </c:pt>
                <c:pt idx="4">
                  <c:v>618.35</c:v>
                </c:pt>
              </c:numCache>
            </c:numRef>
          </c:val>
          <c:extLst>
            <c:ext xmlns:c16="http://schemas.microsoft.com/office/drawing/2014/chart" uri="{C3380CC4-5D6E-409C-BE32-E72D297353CC}">
              <c16:uniqueId val="{00000000-A68E-4096-BA0B-486B4050DDF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A68E-4096-BA0B-486B4050DDF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96.36</c:v>
                </c:pt>
                <c:pt idx="1">
                  <c:v>97.94</c:v>
                </c:pt>
                <c:pt idx="2">
                  <c:v>89.48</c:v>
                </c:pt>
                <c:pt idx="3">
                  <c:v>94.01</c:v>
                </c:pt>
                <c:pt idx="4">
                  <c:v>93.3</c:v>
                </c:pt>
              </c:numCache>
            </c:numRef>
          </c:val>
          <c:extLst>
            <c:ext xmlns:c16="http://schemas.microsoft.com/office/drawing/2014/chart" uri="{C3380CC4-5D6E-409C-BE32-E72D297353CC}">
              <c16:uniqueId val="{00000000-CE6A-462C-9097-0047657ECED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CE6A-462C-9097-0047657ECED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161.47</c:v>
                </c:pt>
                <c:pt idx="1">
                  <c:v>158.76</c:v>
                </c:pt>
                <c:pt idx="2">
                  <c:v>164.86</c:v>
                </c:pt>
                <c:pt idx="3">
                  <c:v>168.91</c:v>
                </c:pt>
                <c:pt idx="4">
                  <c:v>170.67</c:v>
                </c:pt>
              </c:numCache>
            </c:numRef>
          </c:val>
          <c:extLst>
            <c:ext xmlns:c16="http://schemas.microsoft.com/office/drawing/2014/chart" uri="{C3380CC4-5D6E-409C-BE32-E72D297353CC}">
              <c16:uniqueId val="{00000000-7686-4F61-B457-84582884689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7686-4F61-B457-84582884689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L23" sqref="CL2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苫小牧市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非設置</v>
      </c>
      <c r="AE8" s="74"/>
      <c r="AF8" s="74"/>
      <c r="AG8" s="74"/>
      <c r="AH8" s="74"/>
      <c r="AI8" s="74"/>
      <c r="AJ8" s="74"/>
      <c r="AK8" s="2"/>
      <c r="AL8" s="65">
        <f>データ!$R$6</f>
        <v>165590</v>
      </c>
      <c r="AM8" s="65"/>
      <c r="AN8" s="65"/>
      <c r="AO8" s="65"/>
      <c r="AP8" s="65"/>
      <c r="AQ8" s="65"/>
      <c r="AR8" s="65"/>
      <c r="AS8" s="65"/>
      <c r="AT8" s="36">
        <f>データ!$S$6</f>
        <v>561.66</v>
      </c>
      <c r="AU8" s="37"/>
      <c r="AV8" s="37"/>
      <c r="AW8" s="37"/>
      <c r="AX8" s="37"/>
      <c r="AY8" s="37"/>
      <c r="AZ8" s="37"/>
      <c r="BA8" s="37"/>
      <c r="BB8" s="54">
        <f>データ!$T$6</f>
        <v>294.82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43.94</v>
      </c>
      <c r="J10" s="37"/>
      <c r="K10" s="37"/>
      <c r="L10" s="37"/>
      <c r="M10" s="37"/>
      <c r="N10" s="37"/>
      <c r="O10" s="64"/>
      <c r="P10" s="54">
        <f>データ!$P$6</f>
        <v>99.62</v>
      </c>
      <c r="Q10" s="54"/>
      <c r="R10" s="54"/>
      <c r="S10" s="54"/>
      <c r="T10" s="54"/>
      <c r="U10" s="54"/>
      <c r="V10" s="54"/>
      <c r="W10" s="65">
        <f>データ!$Q$6</f>
        <v>2673</v>
      </c>
      <c r="X10" s="65"/>
      <c r="Y10" s="65"/>
      <c r="Z10" s="65"/>
      <c r="AA10" s="65"/>
      <c r="AB10" s="65"/>
      <c r="AC10" s="65"/>
      <c r="AD10" s="2"/>
      <c r="AE10" s="2"/>
      <c r="AF10" s="2"/>
      <c r="AG10" s="2"/>
      <c r="AH10" s="2"/>
      <c r="AI10" s="2"/>
      <c r="AJ10" s="2"/>
      <c r="AK10" s="2"/>
      <c r="AL10" s="65">
        <f>データ!$U$6</f>
        <v>164182</v>
      </c>
      <c r="AM10" s="65"/>
      <c r="AN10" s="65"/>
      <c r="AO10" s="65"/>
      <c r="AP10" s="65"/>
      <c r="AQ10" s="65"/>
      <c r="AR10" s="65"/>
      <c r="AS10" s="65"/>
      <c r="AT10" s="36">
        <f>データ!$V$6</f>
        <v>110.13</v>
      </c>
      <c r="AU10" s="37"/>
      <c r="AV10" s="37"/>
      <c r="AW10" s="37"/>
      <c r="AX10" s="37"/>
      <c r="AY10" s="37"/>
      <c r="AZ10" s="37"/>
      <c r="BA10" s="37"/>
      <c r="BB10" s="54">
        <f>データ!$W$6</f>
        <v>1490.8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Tw5bA7JNgYEz5ivTaorkuCIVSkdu6C9DUxZpGGfJfzM5d+Fvb+cuPimspVoDWq7L6xK7juveFkf/FSP7yhn0g==" saltValue="rSdjXhA3raSkVeAsHM11M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12131</v>
      </c>
      <c r="D6" s="20">
        <f t="shared" si="3"/>
        <v>46</v>
      </c>
      <c r="E6" s="20">
        <f t="shared" si="3"/>
        <v>1</v>
      </c>
      <c r="F6" s="20">
        <f t="shared" si="3"/>
        <v>0</v>
      </c>
      <c r="G6" s="20">
        <f t="shared" si="3"/>
        <v>1</v>
      </c>
      <c r="H6" s="20" t="str">
        <f t="shared" si="3"/>
        <v>北海道　苫小牧市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43.94</v>
      </c>
      <c r="P6" s="21">
        <f t="shared" si="3"/>
        <v>99.62</v>
      </c>
      <c r="Q6" s="21">
        <f t="shared" si="3"/>
        <v>2673</v>
      </c>
      <c r="R6" s="21">
        <f t="shared" si="3"/>
        <v>165590</v>
      </c>
      <c r="S6" s="21">
        <f t="shared" si="3"/>
        <v>561.66</v>
      </c>
      <c r="T6" s="21">
        <f t="shared" si="3"/>
        <v>294.82</v>
      </c>
      <c r="U6" s="21">
        <f t="shared" si="3"/>
        <v>164182</v>
      </c>
      <c r="V6" s="21">
        <f t="shared" si="3"/>
        <v>110.13</v>
      </c>
      <c r="W6" s="21">
        <f t="shared" si="3"/>
        <v>1490.8</v>
      </c>
      <c r="X6" s="22">
        <f>IF(X7="",NA(),X7)</f>
        <v>105.67</v>
      </c>
      <c r="Y6" s="22">
        <f t="shared" ref="Y6:AG6" si="4">IF(Y7="",NA(),Y7)</f>
        <v>107.63</v>
      </c>
      <c r="Z6" s="22">
        <f t="shared" si="4"/>
        <v>105.49</v>
      </c>
      <c r="AA6" s="22">
        <f t="shared" si="4"/>
        <v>102.95</v>
      </c>
      <c r="AB6" s="22">
        <f t="shared" si="4"/>
        <v>102.11</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156.47</v>
      </c>
      <c r="AU6" s="22">
        <f t="shared" ref="AU6:BC6" si="6">IF(AU7="",NA(),AU7)</f>
        <v>188.63</v>
      </c>
      <c r="AV6" s="22">
        <f t="shared" si="6"/>
        <v>158.93</v>
      </c>
      <c r="AW6" s="22">
        <f t="shared" si="6"/>
        <v>158.66999999999999</v>
      </c>
      <c r="AX6" s="22">
        <f t="shared" si="6"/>
        <v>158.41</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629.17999999999995</v>
      </c>
      <c r="BF6" s="22">
        <f t="shared" ref="BF6:BN6" si="7">IF(BF7="",NA(),BF7)</f>
        <v>647.29</v>
      </c>
      <c r="BG6" s="22">
        <f t="shared" si="7"/>
        <v>696.91</v>
      </c>
      <c r="BH6" s="22">
        <f t="shared" si="7"/>
        <v>641.38</v>
      </c>
      <c r="BI6" s="22">
        <f t="shared" si="7"/>
        <v>618.35</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96.36</v>
      </c>
      <c r="BQ6" s="22">
        <f t="shared" ref="BQ6:BY6" si="8">IF(BQ7="",NA(),BQ7)</f>
        <v>97.94</v>
      </c>
      <c r="BR6" s="22">
        <f t="shared" si="8"/>
        <v>89.48</v>
      </c>
      <c r="BS6" s="22">
        <f t="shared" si="8"/>
        <v>94.01</v>
      </c>
      <c r="BT6" s="22">
        <f t="shared" si="8"/>
        <v>93.3</v>
      </c>
      <c r="BU6" s="22">
        <f t="shared" si="8"/>
        <v>103.75</v>
      </c>
      <c r="BV6" s="22">
        <f t="shared" si="8"/>
        <v>105.3</v>
      </c>
      <c r="BW6" s="22">
        <f t="shared" si="8"/>
        <v>99.41</v>
      </c>
      <c r="BX6" s="22">
        <f t="shared" si="8"/>
        <v>101.11</v>
      </c>
      <c r="BY6" s="22">
        <f t="shared" si="8"/>
        <v>102.03</v>
      </c>
      <c r="BZ6" s="21" t="str">
        <f>IF(BZ7="","",IF(BZ7="-","【-】","【"&amp;SUBSTITUTE(TEXT(BZ7,"#,##0.00"),"-","△")&amp;"】"))</f>
        <v>【97.59】</v>
      </c>
      <c r="CA6" s="22">
        <f>IF(CA7="",NA(),CA7)</f>
        <v>161.47</v>
      </c>
      <c r="CB6" s="22">
        <f t="shared" ref="CB6:CJ6" si="9">IF(CB7="",NA(),CB7)</f>
        <v>158.76</v>
      </c>
      <c r="CC6" s="22">
        <f t="shared" si="9"/>
        <v>164.86</v>
      </c>
      <c r="CD6" s="22">
        <f t="shared" si="9"/>
        <v>168.91</v>
      </c>
      <c r="CE6" s="22">
        <f t="shared" si="9"/>
        <v>170.67</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60.92</v>
      </c>
      <c r="CM6" s="22">
        <f t="shared" ref="CM6:CU6" si="10">IF(CM7="",NA(),CM7)</f>
        <v>59.65</v>
      </c>
      <c r="CN6" s="22">
        <f t="shared" si="10"/>
        <v>59.59</v>
      </c>
      <c r="CO6" s="22">
        <f t="shared" si="10"/>
        <v>59.5</v>
      </c>
      <c r="CP6" s="22">
        <f t="shared" si="10"/>
        <v>59.71</v>
      </c>
      <c r="CQ6" s="22">
        <f t="shared" si="10"/>
        <v>63.12</v>
      </c>
      <c r="CR6" s="22">
        <f t="shared" si="10"/>
        <v>62.57</v>
      </c>
      <c r="CS6" s="22">
        <f t="shared" si="10"/>
        <v>61.56</v>
      </c>
      <c r="CT6" s="22">
        <f t="shared" si="10"/>
        <v>60.84</v>
      </c>
      <c r="CU6" s="22">
        <f t="shared" si="10"/>
        <v>60.8</v>
      </c>
      <c r="CV6" s="21" t="str">
        <f>IF(CV7="","",IF(CV7="-","【-】","【"&amp;SUBSTITUTE(TEXT(CV7,"#,##0.00"),"-","△")&amp;"】"))</f>
        <v>【60.21】</v>
      </c>
      <c r="CW6" s="22">
        <f>IF(CW7="",NA(),CW7)</f>
        <v>90.49</v>
      </c>
      <c r="CX6" s="22">
        <f t="shared" ref="CX6:DF6" si="11">IF(CX7="",NA(),CX7)</f>
        <v>92.06</v>
      </c>
      <c r="CY6" s="22">
        <f t="shared" si="11"/>
        <v>91.18</v>
      </c>
      <c r="CZ6" s="22">
        <f t="shared" si="11"/>
        <v>90.67</v>
      </c>
      <c r="DA6" s="22">
        <f t="shared" si="11"/>
        <v>90.69</v>
      </c>
      <c r="DB6" s="22">
        <f t="shared" si="11"/>
        <v>90.09</v>
      </c>
      <c r="DC6" s="22">
        <f t="shared" si="11"/>
        <v>90.21</v>
      </c>
      <c r="DD6" s="22">
        <f t="shared" si="11"/>
        <v>90.11</v>
      </c>
      <c r="DE6" s="22">
        <f t="shared" si="11"/>
        <v>89.73</v>
      </c>
      <c r="DF6" s="22">
        <f t="shared" si="11"/>
        <v>89.86</v>
      </c>
      <c r="DG6" s="21" t="str">
        <f>IF(DG7="","",IF(DG7="-","【-】","【"&amp;SUBSTITUTE(TEXT(DG7,"#,##0.00"),"-","△")&amp;"】"))</f>
        <v>【89.21】</v>
      </c>
      <c r="DH6" s="22">
        <f>IF(DH7="",NA(),DH7)</f>
        <v>49.7</v>
      </c>
      <c r="DI6" s="22">
        <f t="shared" ref="DI6:DQ6" si="12">IF(DI7="",NA(),DI7)</f>
        <v>50.31</v>
      </c>
      <c r="DJ6" s="22">
        <f t="shared" si="12"/>
        <v>50.56</v>
      </c>
      <c r="DK6" s="22">
        <f t="shared" si="12"/>
        <v>51.65</v>
      </c>
      <c r="DL6" s="22">
        <f t="shared" si="12"/>
        <v>53.02</v>
      </c>
      <c r="DM6" s="22">
        <f t="shared" si="12"/>
        <v>50.31</v>
      </c>
      <c r="DN6" s="22">
        <f t="shared" si="12"/>
        <v>50.74</v>
      </c>
      <c r="DO6" s="22">
        <f t="shared" si="12"/>
        <v>51.49</v>
      </c>
      <c r="DP6" s="22">
        <f t="shared" si="12"/>
        <v>51.94</v>
      </c>
      <c r="DQ6" s="22">
        <f t="shared" si="12"/>
        <v>52.46</v>
      </c>
      <c r="DR6" s="21" t="str">
        <f>IF(DR7="","",IF(DR7="-","【-】","【"&amp;SUBSTITUTE(TEXT(DR7,"#,##0.00"),"-","△")&amp;"】"))</f>
        <v>【52.41】</v>
      </c>
      <c r="DS6" s="22">
        <f>IF(DS7="",NA(),DS7)</f>
        <v>27.76</v>
      </c>
      <c r="DT6" s="22">
        <f t="shared" ref="DT6:EB6" si="13">IF(DT7="",NA(),DT7)</f>
        <v>30.1</v>
      </c>
      <c r="DU6" s="22">
        <f t="shared" si="13"/>
        <v>32.450000000000003</v>
      </c>
      <c r="DV6" s="22">
        <f t="shared" si="13"/>
        <v>36.39</v>
      </c>
      <c r="DW6" s="22">
        <f t="shared" si="13"/>
        <v>41.5</v>
      </c>
      <c r="DX6" s="22">
        <f t="shared" si="13"/>
        <v>21.34</v>
      </c>
      <c r="DY6" s="22">
        <f t="shared" si="13"/>
        <v>23.27</v>
      </c>
      <c r="DZ6" s="22">
        <f t="shared" si="13"/>
        <v>25.18</v>
      </c>
      <c r="EA6" s="22">
        <f t="shared" si="13"/>
        <v>26.52</v>
      </c>
      <c r="EB6" s="22">
        <f t="shared" si="13"/>
        <v>28.4</v>
      </c>
      <c r="EC6" s="21" t="str">
        <f>IF(EC7="","",IF(EC7="-","【-】","【"&amp;SUBSTITUTE(TEXT(EC7,"#,##0.00"),"-","△")&amp;"】"))</f>
        <v>【26.78】</v>
      </c>
      <c r="ED6" s="22">
        <f>IF(ED7="",NA(),ED7)</f>
        <v>0.38</v>
      </c>
      <c r="EE6" s="22">
        <f t="shared" ref="EE6:EM6" si="14">IF(EE7="",NA(),EE7)</f>
        <v>0.35</v>
      </c>
      <c r="EF6" s="22">
        <f t="shared" si="14"/>
        <v>0.25</v>
      </c>
      <c r="EG6" s="22">
        <f t="shared" si="14"/>
        <v>0.28999999999999998</v>
      </c>
      <c r="EH6" s="22">
        <f t="shared" si="14"/>
        <v>0.31</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12131</v>
      </c>
      <c r="D7" s="24">
        <v>46</v>
      </c>
      <c r="E7" s="24">
        <v>1</v>
      </c>
      <c r="F7" s="24">
        <v>0</v>
      </c>
      <c r="G7" s="24">
        <v>1</v>
      </c>
      <c r="H7" s="24" t="s">
        <v>93</v>
      </c>
      <c r="I7" s="24" t="s">
        <v>94</v>
      </c>
      <c r="J7" s="24" t="s">
        <v>95</v>
      </c>
      <c r="K7" s="24" t="s">
        <v>96</v>
      </c>
      <c r="L7" s="24" t="s">
        <v>97</v>
      </c>
      <c r="M7" s="24" t="s">
        <v>98</v>
      </c>
      <c r="N7" s="25" t="s">
        <v>99</v>
      </c>
      <c r="O7" s="25">
        <v>43.94</v>
      </c>
      <c r="P7" s="25">
        <v>99.62</v>
      </c>
      <c r="Q7" s="25">
        <v>2673</v>
      </c>
      <c r="R7" s="25">
        <v>165590</v>
      </c>
      <c r="S7" s="25">
        <v>561.66</v>
      </c>
      <c r="T7" s="25">
        <v>294.82</v>
      </c>
      <c r="U7" s="25">
        <v>164182</v>
      </c>
      <c r="V7" s="25">
        <v>110.13</v>
      </c>
      <c r="W7" s="25">
        <v>1490.8</v>
      </c>
      <c r="X7" s="25">
        <v>105.67</v>
      </c>
      <c r="Y7" s="25">
        <v>107.63</v>
      </c>
      <c r="Z7" s="25">
        <v>105.49</v>
      </c>
      <c r="AA7" s="25">
        <v>102.95</v>
      </c>
      <c r="AB7" s="25">
        <v>102.11</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156.47</v>
      </c>
      <c r="AU7" s="25">
        <v>188.63</v>
      </c>
      <c r="AV7" s="25">
        <v>158.93</v>
      </c>
      <c r="AW7" s="25">
        <v>158.66999999999999</v>
      </c>
      <c r="AX7" s="25">
        <v>158.41</v>
      </c>
      <c r="AY7" s="25">
        <v>306.08</v>
      </c>
      <c r="AZ7" s="25">
        <v>306.14999999999998</v>
      </c>
      <c r="BA7" s="25">
        <v>297.54000000000002</v>
      </c>
      <c r="BB7" s="25">
        <v>289.44</v>
      </c>
      <c r="BC7" s="25">
        <v>282.19</v>
      </c>
      <c r="BD7" s="25">
        <v>239.69</v>
      </c>
      <c r="BE7" s="25">
        <v>629.17999999999995</v>
      </c>
      <c r="BF7" s="25">
        <v>647.29</v>
      </c>
      <c r="BG7" s="25">
        <v>696.91</v>
      </c>
      <c r="BH7" s="25">
        <v>641.38</v>
      </c>
      <c r="BI7" s="25">
        <v>618.35</v>
      </c>
      <c r="BJ7" s="25">
        <v>294.66000000000003</v>
      </c>
      <c r="BK7" s="25">
        <v>285.27</v>
      </c>
      <c r="BL7" s="25">
        <v>294.73</v>
      </c>
      <c r="BM7" s="25">
        <v>301.23</v>
      </c>
      <c r="BN7" s="25">
        <v>300.33</v>
      </c>
      <c r="BO7" s="25">
        <v>264.86</v>
      </c>
      <c r="BP7" s="25">
        <v>96.36</v>
      </c>
      <c r="BQ7" s="25">
        <v>97.94</v>
      </c>
      <c r="BR7" s="25">
        <v>89.48</v>
      </c>
      <c r="BS7" s="25">
        <v>94.01</v>
      </c>
      <c r="BT7" s="25">
        <v>93.3</v>
      </c>
      <c r="BU7" s="25">
        <v>103.75</v>
      </c>
      <c r="BV7" s="25">
        <v>105.3</v>
      </c>
      <c r="BW7" s="25">
        <v>99.41</v>
      </c>
      <c r="BX7" s="25">
        <v>101.11</v>
      </c>
      <c r="BY7" s="25">
        <v>102.03</v>
      </c>
      <c r="BZ7" s="25">
        <v>97.59</v>
      </c>
      <c r="CA7" s="25">
        <v>161.47</v>
      </c>
      <c r="CB7" s="25">
        <v>158.76</v>
      </c>
      <c r="CC7" s="25">
        <v>164.86</v>
      </c>
      <c r="CD7" s="25">
        <v>168.91</v>
      </c>
      <c r="CE7" s="25">
        <v>170.67</v>
      </c>
      <c r="CF7" s="25">
        <v>159.93</v>
      </c>
      <c r="CG7" s="25">
        <v>162.77000000000001</v>
      </c>
      <c r="CH7" s="25">
        <v>170.87</v>
      </c>
      <c r="CI7" s="25">
        <v>171.09</v>
      </c>
      <c r="CJ7" s="25">
        <v>173.56</v>
      </c>
      <c r="CK7" s="25">
        <v>181.66</v>
      </c>
      <c r="CL7" s="25">
        <v>60.92</v>
      </c>
      <c r="CM7" s="25">
        <v>59.65</v>
      </c>
      <c r="CN7" s="25">
        <v>59.59</v>
      </c>
      <c r="CO7" s="25">
        <v>59.5</v>
      </c>
      <c r="CP7" s="25">
        <v>59.71</v>
      </c>
      <c r="CQ7" s="25">
        <v>63.12</v>
      </c>
      <c r="CR7" s="25">
        <v>62.57</v>
      </c>
      <c r="CS7" s="25">
        <v>61.56</v>
      </c>
      <c r="CT7" s="25">
        <v>60.84</v>
      </c>
      <c r="CU7" s="25">
        <v>60.8</v>
      </c>
      <c r="CV7" s="25">
        <v>60.21</v>
      </c>
      <c r="CW7" s="25">
        <v>90.49</v>
      </c>
      <c r="CX7" s="25">
        <v>92.06</v>
      </c>
      <c r="CY7" s="25">
        <v>91.18</v>
      </c>
      <c r="CZ7" s="25">
        <v>90.67</v>
      </c>
      <c r="DA7" s="25">
        <v>90.69</v>
      </c>
      <c r="DB7" s="25">
        <v>90.09</v>
      </c>
      <c r="DC7" s="25">
        <v>90.21</v>
      </c>
      <c r="DD7" s="25">
        <v>90.11</v>
      </c>
      <c r="DE7" s="25">
        <v>89.73</v>
      </c>
      <c r="DF7" s="25">
        <v>89.86</v>
      </c>
      <c r="DG7" s="25">
        <v>89.21</v>
      </c>
      <c r="DH7" s="25">
        <v>49.7</v>
      </c>
      <c r="DI7" s="25">
        <v>50.31</v>
      </c>
      <c r="DJ7" s="25">
        <v>50.56</v>
      </c>
      <c r="DK7" s="25">
        <v>51.65</v>
      </c>
      <c r="DL7" s="25">
        <v>53.02</v>
      </c>
      <c r="DM7" s="25">
        <v>50.31</v>
      </c>
      <c r="DN7" s="25">
        <v>50.74</v>
      </c>
      <c r="DO7" s="25">
        <v>51.49</v>
      </c>
      <c r="DP7" s="25">
        <v>51.94</v>
      </c>
      <c r="DQ7" s="25">
        <v>52.46</v>
      </c>
      <c r="DR7" s="25">
        <v>52.41</v>
      </c>
      <c r="DS7" s="25">
        <v>27.76</v>
      </c>
      <c r="DT7" s="25">
        <v>30.1</v>
      </c>
      <c r="DU7" s="25">
        <v>32.450000000000003</v>
      </c>
      <c r="DV7" s="25">
        <v>36.39</v>
      </c>
      <c r="DW7" s="25">
        <v>41.5</v>
      </c>
      <c r="DX7" s="25">
        <v>21.34</v>
      </c>
      <c r="DY7" s="25">
        <v>23.27</v>
      </c>
      <c r="DZ7" s="25">
        <v>25.18</v>
      </c>
      <c r="EA7" s="25">
        <v>26.52</v>
      </c>
      <c r="EB7" s="25">
        <v>28.4</v>
      </c>
      <c r="EC7" s="25">
        <v>26.78</v>
      </c>
      <c r="ED7" s="25">
        <v>0.38</v>
      </c>
      <c r="EE7" s="25">
        <v>0.35</v>
      </c>
      <c r="EF7" s="25">
        <v>0.25</v>
      </c>
      <c r="EG7" s="25">
        <v>0.28999999999999998</v>
      </c>
      <c r="EH7" s="25">
        <v>0.31</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西尾　朋哉</cp:lastModifiedBy>
  <cp:lastPrinted>2026-02-03T02:41:06Z</cp:lastPrinted>
  <dcterms:created xsi:type="dcterms:W3CDTF">2025-12-12T09:08:53Z</dcterms:created>
  <dcterms:modified xsi:type="dcterms:W3CDTF">2026-02-03T03:01:13Z</dcterms:modified>
  <cp:category/>
</cp:coreProperties>
</file>