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課\総務課財務係\07 経営分析\R２決算（R0402公表）\"/>
    </mc:Choice>
  </mc:AlternateContent>
  <workbookProtection workbookAlgorithmName="SHA-512" workbookHashValue="yXAYIEG+S6jnK9YHmMXaAFONkSn+yN5CjmclMI6tMzdNLRCMZ2kyA4+04HzGlDFjfGPEIQkRiXqpGUJJw2ehzA==" workbookSaltValue="1Xs0Hh/PVjqqppRDBloQnQ==" workbookSpinCount="100000" lockStructure="1"/>
  <bookViews>
    <workbookView xWindow="0" yWindow="0" windowWidth="1536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<sst xmlns="http://schemas.openxmlformats.org/spreadsheetml/2006/main" count="228" uniqueCount="116">
  <si>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</si>
  <si>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</si>
  <si>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</si>
  <si>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</si>
  <si>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</si>
  <si>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</si>
  <si>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</si>
  <si>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</si>
  <si>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</si>
  <si>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</si>
  <si>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</si>
  <si>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</si>
  <si>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</si>
  <si>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</si>
  <si>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</si>
  <si>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</si>
  <si>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</si>
  <si>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</si>
  <si>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</si>
  <si>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</si>
  <si>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</si>
  <si>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</si>
  <si>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</si>
  <si>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</si>
  <si>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</si>
  <si>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</si>
  <si>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</si>
  <si>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</si>
  <si>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</si>
  <si>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</si>
  <si>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</si>
  <si>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</si>
  <si>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</si>
  <si>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</si>
  <si>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</si>
  <si>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</si>
  <si>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</si>
  <si>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</si>
  <si>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</si>
  <si>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</si>
  <si>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</si>
  <si>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</si>
  <si>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</si>
  <si>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</si>
  <si>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</si>
  <si>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</si>
  <si>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</si>
  <si>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</si>
  <si>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</si>
  <si>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</si>
  <si>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</si>
  <si>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</si>
  <si>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</si>
  <si>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</si>
  <si>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</si>
  <si>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</si>
  <si>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</si>
  <si>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</si>
  <si>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</si>
  <si>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</si>
  <si>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</si>
  <si>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</si>
  <si>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</si>
  <si>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</si>
  <si>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</si>
  <si>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</si>
  <si>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</si>
  <si>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</si>
  <si>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</si>
  <si>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</si>
  <si>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</si>
  <si>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</si>
  <si>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</si>
  <si>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</si>
  <si>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</si>
  <si>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</si>
  <si>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</si>
  <si>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</si>
  <si>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</si>
  <si>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</si>
  <si>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</si>
  <si>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</si>
  <si>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</si>
  <si>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</si>
  <si>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</si>
  <si>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</si>
  <si>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</si>
  <si>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</si>
  <si>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</si>
  <si>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</si>
  <si>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</si>
  <si>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</si>
  <si>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</si>
  <si>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</si>
  <si>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</si>
  <si>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</si>
  <si>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</si>
  <si>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</si>
  <si>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</si>
  <si>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</si>
  <si>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</si>
  <si>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</si>
  <si>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</si>
  <si>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</si>
  <si>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</si>
  <si>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</si>
  <si>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</si>
  <si>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</si>
  <si>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</si>
  <si>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</si>
  <si>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</si>
  <si>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</si>
  <si>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</si>
  <si>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人口減少期に入り、給水収益が横ばいになる中、全ての施設を一度に更新することは困難である。このため、改良工事の優先順位をつけ、取水・浄水施設や重要給水管路から取り組む方針としている。
　この方針の下、平成２９年度までに取水施設の更新・耐震化工事を実施しており、企業債残高と減価償却費が増加した。企業債残高の増加は③流動比率・④企業債残高対給水収益比率の悪化に、減価償却費の増加は①経常収支比率・⑤料金回収率・⑥給水原価の悪化に、それぞれつながっている。
　一方、施設の更新・耐震化の進展もあり、⑧有収率が向上している。また、コロナ禍を受けた生活様式の変化に伴い、配水量の増加が⑦施設利用率の向上に影響している。更に、①経常収支比率・③流動比率は引き続き１００％を超えており、健全経営は当面維持できている。
　現在、浄水場の更新・耐震化工事に取り組んでおり、企業債残高や減価償却費の増加等による数値の悪化は今後もしばらく続くと考えられる。事業継続に必要な資金能力を含め、健全経営が今後も維持できるかどうか各指標の動向に留意しなければならない。
</t>
    <phoneticPr fontId="4"/>
  </si>
  <si>
    <t xml:space="preserve">　本市の市域が東西に大きく広がるため、給水区域も東西30kmにわたり広がっている。このため、管路総延長が1,200km以上と非常に長く、その９割が配水支管であり、全ての管路を一度に更新することは困難である。
　本市の市勢発展に伴う宅地造成が昭和50年代に集中していたため、②管路経年化率・③管路更新率の数値が他事業体よりも低調に出やすいのはそのためである。経営の健全性・効率性とのバランスを考えると、法定耐用年数を超過しても使用に堪え得る配水支管をどのように活用するかがポイントであるので、数値の内情について都度確認していくことが重要である。
　なお、耐震化・老朽化対策については、苫小牧市新水道ビジョンに基づき、取水・浄水施設や重要給水管路を優先して取り組んでいるところである。
</t>
    <phoneticPr fontId="4"/>
  </si>
  <si>
    <t xml:space="preserve">　全体として健全経営は維持できているが、施設設備の老朽化に伴い更新・維持管理費用の増加傾向が続いており、今後も同様と考えられる。
　このため、経営戦略においては効率的な老朽化対策（建設改良工事の「選択と集中」）を掲げ、計画期間内の資金能力を維持しながら、耐震化・老朽化対策と経営の両立を図る方向性を示している。
　今後も維持管理手法のたゆまぬ改善を図りつつ、経営の基本方針である「サービス提供の維持」「安全・安心の確保」を実現できるよう、一層の努力が必要である。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</si>
</sst>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0.48</c:v>
                </c:pt>
                <c:pt idx="1">
                  <c:v>0.44</c:v>
                </c:pt>
                <c:pt idx="2">
                  <c:v>0.6</c:v>
                </c:pt>
                <c:pt idx="3">
                  <c:v>0.5</c:v>
                </c:pt>
                <c:pt idx="4">
                  <c:v>0.38</c:v>
                </c:pt>
              </c:numCache>
            </c:numRef>
          </c:val>
          <c:extLst>
            <c:ext xmlns:c16="http://schemas.microsoft.com/office/drawing/2014/chart" uri="{C3380CC4-5D6E-409C-BE32-E72D297353CC}">
              <c16:uniqueId val="{00000000-0D6A-43D7-B8AC-3D6F40C31D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0D6A-43D7-B8AC-3D6F40C31D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111.67</c:v>
                </c:pt>
                <c:pt idx="1">
                  <c:v>110.6</c:v>
                </c:pt>
                <c:pt idx="2">
                  <c:v>105.38</c:v>
                </c:pt>
                <c:pt idx="3">
                  <c:v>106.31</c:v>
                </c:pt>
                <c:pt idx="4">
                  <c:v>105.67</c:v>
                </c:pt>
              </c:numCache>
            </c:numRef>
          </c:val>
          <c:extLst>
            <c:ext xmlns:c16="http://schemas.microsoft.com/office/drawing/2014/chart" uri="{C3380CC4-5D6E-409C-BE32-E72D297353CC}">
              <c16:uniqueId val="{00000000-B577-4584-9648-06819A7B90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B577-4584-9648-06819A7B90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47.1</c:v>
                </c:pt>
                <c:pt idx="1">
                  <c:v>47.38</c:v>
                </c:pt>
                <c:pt idx="2">
                  <c:v>48.05</c:v>
                </c:pt>
                <c:pt idx="3">
                  <c:v>48.77</c:v>
                </c:pt>
                <c:pt idx="4">
                  <c:v>49.7</c:v>
                </c:pt>
              </c:numCache>
            </c:numRef>
          </c:val>
          <c:extLst>
            <c:ext xmlns:c16="http://schemas.microsoft.com/office/drawing/2014/chart" uri="{C3380CC4-5D6E-409C-BE32-E72D297353CC}">
              <c16:uniqueId val="{00000000-4D2D-4DDE-AF38-26E816365B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4D2D-4DDE-AF38-26E816365B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17.899999999999999</c:v>
                </c:pt>
                <c:pt idx="1">
                  <c:v>19.52</c:v>
                </c:pt>
                <c:pt idx="2">
                  <c:v>21.48</c:v>
                </c:pt>
                <c:pt idx="3">
                  <c:v>26.1</c:v>
                </c:pt>
                <c:pt idx="4">
                  <c:v>27.76</c:v>
                </c:pt>
              </c:numCache>
            </c:numRef>
          </c:val>
          <c:extLst>
            <c:ext xmlns:c16="http://schemas.microsoft.com/office/drawing/2014/chart" uri="{C3380CC4-5D6E-409C-BE32-E72D297353CC}">
              <c16:uniqueId val="{00000000-B53E-42B9-A856-1FACD8FFC3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B53E-42B9-A856-1FACD8FFC3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0D-4073-ABB5-5E2F485159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840D-4073-ABB5-5E2F485159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173.5</c:v>
                </c:pt>
                <c:pt idx="1">
                  <c:v>161.1</c:v>
                </c:pt>
                <c:pt idx="2">
                  <c:v>160.88</c:v>
                </c:pt>
                <c:pt idx="3">
                  <c:v>162.53</c:v>
                </c:pt>
                <c:pt idx="4">
                  <c:v>156.47</c:v>
                </c:pt>
              </c:numCache>
            </c:numRef>
          </c:val>
          <c:extLst>
            <c:ext xmlns:c16="http://schemas.microsoft.com/office/drawing/2014/chart" uri="{C3380CC4-5D6E-409C-BE32-E72D297353CC}">
              <c16:uniqueId val="{00000000-C615-45B2-90E6-6E83F2D06B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C615-45B2-90E6-6E83F2D06B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598.85</c:v>
                </c:pt>
                <c:pt idx="1">
                  <c:v>615.63</c:v>
                </c:pt>
                <c:pt idx="2">
                  <c:v>626.86</c:v>
                </c:pt>
                <c:pt idx="3">
                  <c:v>618.66999999999996</c:v>
                </c:pt>
                <c:pt idx="4">
                  <c:v>629.17999999999995</c:v>
                </c:pt>
              </c:numCache>
            </c:numRef>
          </c:val>
          <c:extLst>
            <c:ext xmlns:c16="http://schemas.microsoft.com/office/drawing/2014/chart" uri="{C3380CC4-5D6E-409C-BE32-E72D297353CC}">
              <c16:uniqueId val="{00000000-6BCC-4E45-AD1A-D9DB6A6634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6BCC-4E45-AD1A-D9DB6A6634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103.17</c:v>
                </c:pt>
                <c:pt idx="1">
                  <c:v>102.36</c:v>
                </c:pt>
                <c:pt idx="2">
                  <c:v>96.38</c:v>
                </c:pt>
                <c:pt idx="3">
                  <c:v>97.55</c:v>
                </c:pt>
                <c:pt idx="4">
                  <c:v>96.36</c:v>
                </c:pt>
              </c:numCache>
            </c:numRef>
          </c:val>
          <c:extLst>
            <c:ext xmlns:c16="http://schemas.microsoft.com/office/drawing/2014/chart" uri="{C3380CC4-5D6E-409C-BE32-E72D297353CC}">
              <c16:uniqueId val="{00000000-86BE-4A5D-8BD1-D991F92802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86BE-4A5D-8BD1-D991F92802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152.87</c:v>
                </c:pt>
                <c:pt idx="1">
                  <c:v>154.26</c:v>
                </c:pt>
                <c:pt idx="2">
                  <c:v>164.17</c:v>
                </c:pt>
                <c:pt idx="3">
                  <c:v>162.69</c:v>
                </c:pt>
                <c:pt idx="4">
                  <c:v>161.47</c:v>
                </c:pt>
              </c:numCache>
            </c:numRef>
          </c:val>
          <c:extLst>
            <c:ext xmlns:c16="http://schemas.microsoft.com/office/drawing/2014/chart" uri="{C3380CC4-5D6E-409C-BE32-E72D297353CC}">
              <c16:uniqueId val="{00000000-341E-40C8-BA70-3EAD187467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341E-40C8-BA70-3EAD187467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62.56</c:v>
                </c:pt>
                <c:pt idx="1">
                  <c:v>62.1</c:v>
                </c:pt>
                <c:pt idx="2">
                  <c:v>61.92</c:v>
                </c:pt>
                <c:pt idx="3">
                  <c:v>60.61</c:v>
                </c:pt>
                <c:pt idx="4">
                  <c:v>60.92</c:v>
                </c:pt>
              </c:numCache>
            </c:numRef>
          </c:val>
          <c:extLst>
            <c:ext xmlns:c16="http://schemas.microsoft.com/office/drawing/2014/chart" uri="{C3380CC4-5D6E-409C-BE32-E72D297353CC}">
              <c16:uniqueId val="{00000000-FC65-4263-B7EA-C3AFDE8BEF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FC65-4263-B7EA-C3AFDE8BEF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87.92</c:v>
                </c:pt>
                <c:pt idx="1">
                  <c:v>88.49</c:v>
                </c:pt>
                <c:pt idx="2">
                  <c:v>87.96</c:v>
                </c:pt>
                <c:pt idx="3">
                  <c:v>89.93</c:v>
                </c:pt>
                <c:pt idx="4">
                  <c:v>90.49</c:v>
                </c:pt>
              </c:numCache>
            </c:numRef>
          </c:val>
          <c:extLst>
            <c:ext xmlns:c16="http://schemas.microsoft.com/office/drawing/2014/chart" uri="{C3380CC4-5D6E-409C-BE32-E72D297353CC}">
              <c16:uniqueId val="{00000000-C024-4994-9D5E-683F468F63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C024-4994-9D5E-683F468F63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苫小牧市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170205</v>
      </c>
      <c r="AM8" s="61"/>
      <c r="AN8" s="61"/>
      <c r="AO8" s="61"/>
      <c r="AP8" s="61"/>
      <c r="AQ8" s="61"/>
      <c r="AR8" s="61"/>
      <c r="AS8" s="61"/>
      <c r="AT8" s="52">
        <f>データ!$S$6</f>
        <v>561.57000000000005</v>
      </c>
      <c r="AU8" s="53"/>
      <c r="AV8" s="53"/>
      <c r="AW8" s="53"/>
      <c r="AX8" s="53"/>
      <c r="AY8" s="53"/>
      <c r="AZ8" s="53"/>
      <c r="BA8" s="53"/>
      <c r="BB8" s="54">
        <f>データ!$T$6</f>
        <v>303.08999999999997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42.88</v>
      </c>
      <c r="J10" s="53"/>
      <c r="K10" s="53"/>
      <c r="L10" s="53"/>
      <c r="M10" s="53"/>
      <c r="N10" s="53"/>
      <c r="O10" s="64"/>
      <c r="P10" s="54">
        <f>データ!$P$6</f>
        <v>99.44</v>
      </c>
      <c r="Q10" s="54"/>
      <c r="R10" s="54"/>
      <c r="S10" s="54"/>
      <c r="T10" s="54"/>
      <c r="U10" s="54"/>
      <c r="V10" s="54"/>
      <c r="W10" s="61">
        <f>データ!$Q$6</f>
        <v>2673</v>
      </c>
      <c r="X10" s="61"/>
      <c r="Y10" s="61"/>
      <c r="Z10" s="61"/>
      <c r="AA10" s="61"/>
      <c r="AB10" s="61"/>
      <c r="AC10" s="61"/>
      <c r="AD10" s="2"/>
      <c r="AE10" s="2"/>
      <c r="AF10" s="2"/>
      <c r="AG10" s="2"/>
      <c r="AH10" s="4"/>
      <c r="AI10" s="4"/>
      <c r="AJ10" s="4"/>
      <c r="AK10" s="4"/>
      <c r="AL10" s="61">
        <f>データ!$U$6</f>
        <v>168856</v>
      </c>
      <c r="AM10" s="61"/>
      <c r="AN10" s="61"/>
      <c r="AO10" s="61"/>
      <c r="AP10" s="61"/>
      <c r="AQ10" s="61"/>
      <c r="AR10" s="61"/>
      <c r="AS10" s="61"/>
      <c r="AT10" s="52">
        <f>データ!$V$6</f>
        <v>110.13</v>
      </c>
      <c r="AU10" s="53"/>
      <c r="AV10" s="53"/>
      <c r="AW10" s="53"/>
      <c r="AX10" s="53"/>
      <c r="AY10" s="53"/>
      <c r="AZ10" s="53"/>
      <c r="BA10" s="53"/>
      <c r="BB10" s="54">
        <f>データ!$W$6</f>
        <v>1533.24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lbF4sxGZLmj6cF/QiH3Wsk3ndKewiI+b0MxjSAZ2yo0uYLXAy14snCzkiAUHkEzKOxNsEqC4SYi+I580oYciw==" saltValue="M6QMGWrUNeH9ao8oBYshL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12131</v>
      </c>
      <c r="D6" s="34">
        <f t="shared" si="3"/>
        <v>46</v>
      </c>
      <c r="E6" s="34">
        <f t="shared" si="3"/>
        <v>1</v>
      </c>
      <c r="F6" s="34">
        <f t="shared" si="3"/>
        <v>0</v>
      </c>
      <c r="G6" s="34">
        <f t="shared" si="3"/>
        <v>1</v>
      </c>
      <c r="H6" s="34" t="str">
        <f t="shared" si="3"/>
        <v>北海道　苫小牧市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42.88</v>
      </c>
      <c r="P6" s="35">
        <f t="shared" si="3"/>
        <v>99.44</v>
      </c>
      <c r="Q6" s="35">
        <f t="shared" si="3"/>
        <v>2673</v>
      </c>
      <c r="R6" s="35">
        <f t="shared" si="3"/>
        <v>170205</v>
      </c>
      <c r="S6" s="35">
        <f t="shared" si="3"/>
        <v>561.57000000000005</v>
      </c>
      <c r="T6" s="35">
        <f t="shared" si="3"/>
        <v>303.08999999999997</v>
      </c>
      <c r="U6" s="35">
        <f t="shared" si="3"/>
        <v>168856</v>
      </c>
      <c r="V6" s="35">
        <f t="shared" si="3"/>
        <v>110.13</v>
      </c>
      <c r="W6" s="35">
        <f t="shared" si="3"/>
        <v>1533.24</v>
      </c>
      <c r="X6" s="36">
        <f>IF(X7="",NA(),X7)</f>
        <v>111.67</v>
      </c>
      <c r="Y6" s="36">
        <f t="shared" ref="Y6:AG6" si="4">IF(Y7="",NA(),Y7)</f>
        <v>110.6</v>
      </c>
      <c r="Z6" s="36">
        <f t="shared" si="4"/>
        <v>105.38</v>
      </c>
      <c r="AA6" s="36">
        <f t="shared" si="4"/>
        <v>106.31</v>
      </c>
      <c r="AB6" s="36">
        <f t="shared" si="4"/>
        <v>105.67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173.5</v>
      </c>
      <c r="AU6" s="36">
        <f t="shared" ref="AU6:BC6" si="6">IF(AU7="",NA(),AU7)</f>
        <v>161.1</v>
      </c>
      <c r="AV6" s="36">
        <f t="shared" si="6"/>
        <v>160.88</v>
      </c>
      <c r="AW6" s="36">
        <f t="shared" si="6"/>
        <v>162.53</v>
      </c>
      <c r="AX6" s="36">
        <f t="shared" si="6"/>
        <v>156.47</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598.85</v>
      </c>
      <c r="BF6" s="36">
        <f t="shared" ref="BF6:BN6" si="7">IF(BF7="",NA(),BF7)</f>
        <v>615.63</v>
      </c>
      <c r="BG6" s="36">
        <f t="shared" si="7"/>
        <v>626.86</v>
      </c>
      <c r="BH6" s="36">
        <f t="shared" si="7"/>
        <v>618.66999999999996</v>
      </c>
      <c r="BI6" s="36">
        <f t="shared" si="7"/>
        <v>629.17999999999995</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103.17</v>
      </c>
      <c r="BQ6" s="36">
        <f t="shared" ref="BQ6:BY6" si="8">IF(BQ7="",NA(),BQ7)</f>
        <v>102.36</v>
      </c>
      <c r="BR6" s="36">
        <f t="shared" si="8"/>
        <v>96.38</v>
      </c>
      <c r="BS6" s="36">
        <f t="shared" si="8"/>
        <v>97.55</v>
      </c>
      <c r="BT6" s="36">
        <f t="shared" si="8"/>
        <v>96.36</v>
      </c>
      <c r="BU6" s="36">
        <f t="shared" si="8"/>
        <v>107.61</v>
      </c>
      <c r="BV6" s="36">
        <f t="shared" si="8"/>
        <v>106.02</v>
      </c>
      <c r="BW6" s="36">
        <f t="shared" si="8"/>
        <v>104.84</v>
      </c>
      <c r="BX6" s="36">
        <f t="shared" si="8"/>
        <v>106.11</v>
      </c>
      <c r="BY6" s="36">
        <f t="shared" si="8"/>
        <v>103.75</v>
      </c>
      <c r="BZ6" s="35" t="str">
        <f>IF(BZ7="","",IF(BZ7="-","【-】","【"&amp;SUBSTITUTE(TEXT(BZ7,"#,##0.00"),"-","△")&amp;"】"))</f>
        <v>【100.05】</v>
      </c>
      <c r="CA6" s="36">
        <f>IF(CA7="",NA(),CA7)</f>
        <v>152.87</v>
      </c>
      <c r="CB6" s="36">
        <f t="shared" ref="CB6:CJ6" si="9">IF(CB7="",NA(),CB7)</f>
        <v>154.26</v>
      </c>
      <c r="CC6" s="36">
        <f t="shared" si="9"/>
        <v>164.17</v>
      </c>
      <c r="CD6" s="36">
        <f t="shared" si="9"/>
        <v>162.69</v>
      </c>
      <c r="CE6" s="36">
        <f t="shared" si="9"/>
        <v>161.47</v>
      </c>
      <c r="CF6" s="36">
        <f t="shared" si="9"/>
        <v>155.69</v>
      </c>
      <c r="CG6" s="36">
        <f t="shared" si="9"/>
        <v>158.6</v>
      </c>
      <c r="CH6" s="36">
        <f t="shared" si="9"/>
        <v>161.82</v>
      </c>
      <c r="CI6" s="36">
        <f t="shared" si="9"/>
        <v>161.03</v>
      </c>
      <c r="CJ6" s="36">
        <f t="shared" si="9"/>
        <v>159.93</v>
      </c>
      <c r="CK6" s="35" t="str">
        <f>IF(CK7="","",IF(CK7="-","【-】","【"&amp;SUBSTITUTE(TEXT(CK7,"#,##0.00"),"-","△")&amp;"】"))</f>
        <v>【166.40】</v>
      </c>
      <c r="CL6" s="36">
        <f>IF(CL7="",NA(),CL7)</f>
        <v>62.56</v>
      </c>
      <c r="CM6" s="36">
        <f t="shared" ref="CM6:CU6" si="10">IF(CM7="",NA(),CM7)</f>
        <v>62.1</v>
      </c>
      <c r="CN6" s="36">
        <f t="shared" si="10"/>
        <v>61.92</v>
      </c>
      <c r="CO6" s="36">
        <f t="shared" si="10"/>
        <v>60.61</v>
      </c>
      <c r="CP6" s="36">
        <f t="shared" si="10"/>
        <v>60.92</v>
      </c>
      <c r="CQ6" s="36">
        <f t="shared" si="10"/>
        <v>62.46</v>
      </c>
      <c r="CR6" s="36">
        <f t="shared" si="10"/>
        <v>62.88</v>
      </c>
      <c r="CS6" s="36">
        <f t="shared" si="10"/>
        <v>62.32</v>
      </c>
      <c r="CT6" s="36">
        <f t="shared" si="10"/>
        <v>61.71</v>
      </c>
      <c r="CU6" s="36">
        <f t="shared" si="10"/>
        <v>63.12</v>
      </c>
      <c r="CV6" s="35" t="str">
        <f>IF(CV7="","",IF(CV7="-","【-】","【"&amp;SUBSTITUTE(TEXT(CV7,"#,##0.00"),"-","△")&amp;"】"))</f>
        <v>【60.69】</v>
      </c>
      <c r="CW6" s="36">
        <f>IF(CW7="",NA(),CW7)</f>
        <v>87.92</v>
      </c>
      <c r="CX6" s="36">
        <f t="shared" ref="CX6:DF6" si="11">IF(CX7="",NA(),CX7)</f>
        <v>88.49</v>
      </c>
      <c r="CY6" s="36">
        <f t="shared" si="11"/>
        <v>87.96</v>
      </c>
      <c r="CZ6" s="36">
        <f t="shared" si="11"/>
        <v>89.93</v>
      </c>
      <c r="DA6" s="36">
        <f t="shared" si="11"/>
        <v>90.49</v>
      </c>
      <c r="DB6" s="36">
        <f t="shared" si="11"/>
        <v>90.62</v>
      </c>
      <c r="DC6" s="36">
        <f t="shared" si="11"/>
        <v>90.13</v>
      </c>
      <c r="DD6" s="36">
        <f t="shared" si="11"/>
        <v>90.19</v>
      </c>
      <c r="DE6" s="36">
        <f t="shared" si="11"/>
        <v>90.03</v>
      </c>
      <c r="DF6" s="36">
        <f t="shared" si="11"/>
        <v>90.09</v>
      </c>
      <c r="DG6" s="35" t="str">
        <f>IF(DG7="","",IF(DG7="-","【-】","【"&amp;SUBSTITUTE(TEXT(DG7,"#,##0.00"),"-","△")&amp;"】"))</f>
        <v>【89.82】</v>
      </c>
      <c r="DH6" s="36">
        <f>IF(DH7="",NA(),DH7)</f>
        <v>47.1</v>
      </c>
      <c r="DI6" s="36">
        <f t="shared" ref="DI6:DQ6" si="12">IF(DI7="",NA(),DI7)</f>
        <v>47.38</v>
      </c>
      <c r="DJ6" s="36">
        <f t="shared" si="12"/>
        <v>48.05</v>
      </c>
      <c r="DK6" s="36">
        <f t="shared" si="12"/>
        <v>48.77</v>
      </c>
      <c r="DL6" s="36">
        <f t="shared" si="12"/>
        <v>49.7</v>
      </c>
      <c r="DM6" s="36">
        <f t="shared" si="12"/>
        <v>48.01</v>
      </c>
      <c r="DN6" s="36">
        <f t="shared" si="12"/>
        <v>48.01</v>
      </c>
      <c r="DO6" s="36">
        <f t="shared" si="12"/>
        <v>48.86</v>
      </c>
      <c r="DP6" s="36">
        <f t="shared" si="12"/>
        <v>49.6</v>
      </c>
      <c r="DQ6" s="36">
        <f t="shared" si="12"/>
        <v>50.31</v>
      </c>
      <c r="DR6" s="35" t="str">
        <f>IF(DR7="","",IF(DR7="-","【-】","【"&amp;SUBSTITUTE(TEXT(DR7,"#,##0.00"),"-","△")&amp;"】"))</f>
        <v>【50.19】</v>
      </c>
      <c r="DS6" s="36">
        <f>IF(DS7="",NA(),DS7)</f>
        <v>17.899999999999999</v>
      </c>
      <c r="DT6" s="36">
        <f t="shared" ref="DT6:EB6" si="13">IF(DT7="",NA(),DT7)</f>
        <v>19.52</v>
      </c>
      <c r="DU6" s="36">
        <f t="shared" si="13"/>
        <v>21.48</v>
      </c>
      <c r="DV6" s="36">
        <f t="shared" si="13"/>
        <v>26.1</v>
      </c>
      <c r="DW6" s="36">
        <f t="shared" si="13"/>
        <v>27.76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0.48</v>
      </c>
      <c r="EE6" s="36">
        <f t="shared" ref="EE6:EM6" si="14">IF(EE7="",NA(),EE7)</f>
        <v>0.44</v>
      </c>
      <c r="EF6" s="36">
        <f t="shared" si="14"/>
        <v>0.6</v>
      </c>
      <c r="EG6" s="36">
        <f t="shared" si="14"/>
        <v>0.5</v>
      </c>
      <c r="EH6" s="36">
        <f t="shared" si="14"/>
        <v>0.38</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12131</v>
      </c>
      <c r="D7" s="38">
        <v>46</v>
      </c>
      <c r="E7" s="38">
        <v>1</v>
      </c>
      <c r="F7" s="38">
        <v>0</v>
      </c>
      <c r="G7" s="38">
        <v>1</v>
      </c>
      <c r="H7" s="38" t="s">
        <v>93</v>
      </c>
      <c r="I7" s="38" t="s">
        <v>94</v>
      </c>
      <c r="J7" s="38" t="s">
        <v>95</v>
      </c>
      <c r="K7" s="38" t="s">
        <v>96</v>
      </c>
      <c r="L7" s="38" t="s">
        <v>97</v>
      </c>
      <c r="M7" s="38" t="s">
        <v>98</v>
      </c>
      <c r="N7" s="39" t="s">
        <v>99</v>
      </c>
      <c r="O7" s="39">
        <v>42.88</v>
      </c>
      <c r="P7" s="39">
        <v>99.44</v>
      </c>
      <c r="Q7" s="39">
        <v>2673</v>
      </c>
      <c r="R7" s="39">
        <v>170205</v>
      </c>
      <c r="S7" s="39">
        <v>561.57000000000005</v>
      </c>
      <c r="T7" s="39">
        <v>303.08999999999997</v>
      </c>
      <c r="U7" s="39">
        <v>168856</v>
      </c>
      <c r="V7" s="39">
        <v>110.13</v>
      </c>
      <c r="W7" s="39">
        <v>1533.24</v>
      </c>
      <c r="X7" s="39">
        <v>111.67</v>
      </c>
      <c r="Y7" s="39">
        <v>110.6</v>
      </c>
      <c r="Z7" s="39">
        <v>105.38</v>
      </c>
      <c r="AA7" s="39">
        <v>106.31</v>
      </c>
      <c r="AB7" s="39">
        <v>105.67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173.5</v>
      </c>
      <c r="AU7" s="39">
        <v>161.1</v>
      </c>
      <c r="AV7" s="39">
        <v>160.88</v>
      </c>
      <c r="AW7" s="39">
        <v>162.53</v>
      </c>
      <c r="AX7" s="39">
        <v>156.47</v>
      </c>
      <c r="AY7" s="39">
        <v>311.99</v>
      </c>
      <c r="AZ7" s="39">
        <v>307.83</v>
      </c>
      <c r="BA7" s="39">
        <v>318.89</v>
      </c>
      <c r="BB7" s="39">
        <v>309.10000000000002</v>
      </c>
      <c r="BC7" s="39">
        <v>306.08</v>
      </c>
      <c r="BD7" s="39">
        <v>260.31</v>
      </c>
      <c r="BE7" s="39">
        <v>598.85</v>
      </c>
      <c r="BF7" s="39">
        <v>615.63</v>
      </c>
      <c r="BG7" s="39">
        <v>626.86</v>
      </c>
      <c r="BH7" s="39">
        <v>618.66999999999996</v>
      </c>
      <c r="BI7" s="39">
        <v>629.17999999999995</v>
      </c>
      <c r="BJ7" s="39">
        <v>291.77999999999997</v>
      </c>
      <c r="BK7" s="39">
        <v>295.44</v>
      </c>
      <c r="BL7" s="39">
        <v>290.07</v>
      </c>
      <c r="BM7" s="39">
        <v>290.42</v>
      </c>
      <c r="BN7" s="39">
        <v>294.66000000000003</v>
      </c>
      <c r="BO7" s="39">
        <v>275.67</v>
      </c>
      <c r="BP7" s="39">
        <v>103.17</v>
      </c>
      <c r="BQ7" s="39">
        <v>102.36</v>
      </c>
      <c r="BR7" s="39">
        <v>96.38</v>
      </c>
      <c r="BS7" s="39">
        <v>97.55</v>
      </c>
      <c r="BT7" s="39">
        <v>96.36</v>
      </c>
      <c r="BU7" s="39">
        <v>107.61</v>
      </c>
      <c r="BV7" s="39">
        <v>106.02</v>
      </c>
      <c r="BW7" s="39">
        <v>104.84</v>
      </c>
      <c r="BX7" s="39">
        <v>106.11</v>
      </c>
      <c r="BY7" s="39">
        <v>103.75</v>
      </c>
      <c r="BZ7" s="39">
        <v>100.05</v>
      </c>
      <c r="CA7" s="39">
        <v>152.87</v>
      </c>
      <c r="CB7" s="39">
        <v>154.26</v>
      </c>
      <c r="CC7" s="39">
        <v>164.17</v>
      </c>
      <c r="CD7" s="39">
        <v>162.69</v>
      </c>
      <c r="CE7" s="39">
        <v>161.47</v>
      </c>
      <c r="CF7" s="39">
        <v>155.69</v>
      </c>
      <c r="CG7" s="39">
        <v>158.6</v>
      </c>
      <c r="CH7" s="39">
        <v>161.82</v>
      </c>
      <c r="CI7" s="39">
        <v>161.03</v>
      </c>
      <c r="CJ7" s="39">
        <v>159.93</v>
      </c>
      <c r="CK7" s="39">
        <v>166.4</v>
      </c>
      <c r="CL7" s="39">
        <v>62.56</v>
      </c>
      <c r="CM7" s="39">
        <v>62.1</v>
      </c>
      <c r="CN7" s="39">
        <v>61.92</v>
      </c>
      <c r="CO7" s="39">
        <v>60.61</v>
      </c>
      <c r="CP7" s="39">
        <v>60.92</v>
      </c>
      <c r="CQ7" s="39">
        <v>62.46</v>
      </c>
      <c r="CR7" s="39">
        <v>62.88</v>
      </c>
      <c r="CS7" s="39">
        <v>62.32</v>
      </c>
      <c r="CT7" s="39">
        <v>61.71</v>
      </c>
      <c r="CU7" s="39">
        <v>63.12</v>
      </c>
      <c r="CV7" s="39">
        <v>60.69</v>
      </c>
      <c r="CW7" s="39">
        <v>87.92</v>
      </c>
      <c r="CX7" s="39">
        <v>88.49</v>
      </c>
      <c r="CY7" s="39">
        <v>87.96</v>
      </c>
      <c r="CZ7" s="39">
        <v>89.93</v>
      </c>
      <c r="DA7" s="39">
        <v>90.49</v>
      </c>
      <c r="DB7" s="39">
        <v>90.62</v>
      </c>
      <c r="DC7" s="39">
        <v>90.13</v>
      </c>
      <c r="DD7" s="39">
        <v>90.19</v>
      </c>
      <c r="DE7" s="39">
        <v>90.03</v>
      </c>
      <c r="DF7" s="39">
        <v>90.09</v>
      </c>
      <c r="DG7" s="39">
        <v>89.82</v>
      </c>
      <c r="DH7" s="39">
        <v>47.1</v>
      </c>
      <c r="DI7" s="39">
        <v>47.38</v>
      </c>
      <c r="DJ7" s="39">
        <v>48.05</v>
      </c>
      <c r="DK7" s="39">
        <v>48.77</v>
      </c>
      <c r="DL7" s="39">
        <v>49.7</v>
      </c>
      <c r="DM7" s="39">
        <v>48.01</v>
      </c>
      <c r="DN7" s="39">
        <v>48.01</v>
      </c>
      <c r="DO7" s="39">
        <v>48.86</v>
      </c>
      <c r="DP7" s="39">
        <v>49.6</v>
      </c>
      <c r="DQ7" s="39">
        <v>50.31</v>
      </c>
      <c r="DR7" s="39">
        <v>50.19</v>
      </c>
      <c r="DS7" s="39">
        <v>17.899999999999999</v>
      </c>
      <c r="DT7" s="39">
        <v>19.52</v>
      </c>
      <c r="DU7" s="39">
        <v>21.48</v>
      </c>
      <c r="DV7" s="39">
        <v>26.1</v>
      </c>
      <c r="DW7" s="39">
        <v>27.76</v>
      </c>
      <c r="DX7" s="39">
        <v>16.170000000000002</v>
      </c>
      <c r="DY7" s="39">
        <v>16.600000000000001</v>
      </c>
      <c r="DZ7" s="39">
        <v>18.510000000000002</v>
      </c>
      <c r="EA7" s="39">
        <v>20.49</v>
      </c>
      <c r="EB7" s="39">
        <v>21.34</v>
      </c>
      <c r="EC7" s="39">
        <v>20.63</v>
      </c>
      <c r="ED7" s="39">
        <v>0.48</v>
      </c>
      <c r="EE7" s="39">
        <v>0.44</v>
      </c>
      <c r="EF7" s="39">
        <v>0.6</v>
      </c>
      <c r="EG7" s="39">
        <v>0.5</v>
      </c>
      <c r="EH7" s="39">
        <v>0.38</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江田　知哉</cp:lastModifiedBy>
  <cp:lastPrinted>2022-01-21T01:04:30Z</cp:lastPrinted>
  <dcterms:created xsi:type="dcterms:W3CDTF">2021-12-03T06:41:14Z</dcterms:created>
  <dcterms:modified xsi:type="dcterms:W3CDTF">2022-03-01T00:06:54Z</dcterms:modified>
  <cp:category/>
</cp:coreProperties>
</file>