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部総務課\総務課財務係\07 経営分析\R元決算（R0302公表）\HP\"/>
    </mc:Choice>
  </mc:AlternateContent>
  <workbookProtection workbookAlgorithmName="SHA-512" workbookHashValue="M2YOnZqWpDk+IlvDUwQ0adg2qN2Q4FXWkRI9KjAbMpmSpUrwDyKlUHa6qMVVMG/Qg3sM7c5Fp4O4VP74Se4amg==" workbookSaltValue="/80v8vsTj7gvIWzq042yxA=="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<sst xmlns="http://schemas.openxmlformats.org/spreadsheetml/2006/main" count="228" uniqueCount="115">
  <si>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</si>
  <si>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</si>
  <si>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</si>
  <si>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</si>
  <si>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</si>
  <si>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</si>
  <si>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</si>
  <si>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</si>
  <si>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</si>
  <si>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</si>
  <si>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</si>
  <si>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</si>
  <si>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</si>
  <si>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</si>
  <si>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</si>
  <si>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</si>
  <si>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</si>
  <si>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</si>
  <si>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</si>
  <si>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</si>
  <si>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</si>
  <si>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</si>
  <si>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</si>
  <si>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</si>
  <si>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</si>
  <si>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</si>
  <si>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</si>
  <si>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</si>
  <si>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</si>
  <si>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</si>
  <si>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</si>
  <si>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</si>
  <si>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</si>
  <si>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</si>
  <si>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</si>
  <si>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</si>
  <si>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</si>
  <si>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</si>
  <si>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</si>
  <si>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</si>
  <si>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</si>
  <si>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</si>
  <si>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</si>
  <si>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</si>
  <si>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</si>
  <si>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</si>
  <si>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</si>
  <si>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</si>
  <si>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</si>
  <si>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</si>
  <si>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</si>
  <si>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</si>
  <si>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</si>
  <si>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</si>
  <si>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</si>
  <si>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</si>
  <si>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</si>
  <si>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</si>
  <si>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</si>
  <si>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</si>
  <si>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</si>
  <si>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</si>
  <si>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</si>
  <si>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</si>
  <si>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</si>
  <si>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</si>
  <si>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</si>
  <si>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</si>
  <si>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</si>
  <si>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</si>
  <si>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</si>
  <si>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</si>
  <si>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</si>
  <si>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</si>
  <si>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</si>
  <si>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</si>
  <si>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</si>
  <si>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</si>
  <si>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</si>
  <si>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</si>
  <si>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</si>
  <si>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</si>
  <si>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</si>
  <si>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</si>
  <si>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</si>
  <si>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</si>
  <si>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</si>
  <si>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</si>
  <si>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</si>
  <si>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</si>
  <si>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</si>
  <si>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</si>
  <si>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</si>
  <si>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苫小牧市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</si>
  <si>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</si>
  <si>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</si>
  <si>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</si>
  <si>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</si>
  <si>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</si>
  <si>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</si>
  <si>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</si>
  <si>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</si>
  <si>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</si>
  <si>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</si>
  <si>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</si>
  <si>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</si>
  <si>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</si>
  <si>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</si>
  <si>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</si>
  <si>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</si>
  <si>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</si>
  <si>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</si>
  <si>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全体として健全経営は維持できているが、施設設備の老朽化に伴い更新・維持管理費用の増加傾向が続いており、今後も同様と考えられる。
　このため、経営戦略においては効率的な老朽化対策（建設改良工事の「選択と集中」）を掲げ、計画期間内の資金能力を維持しながら、耐震化・老朽化対策と経営の両立を図る方向性を示している。
　今後も維持管理手法のたゆまぬ改善を図りつつ、経営の基本方針である「サービス提供の維持」「安全・安心の確保」を実現できるよう、一層の努力が必要である。
</t>
    <phoneticPr fontId="4"/>
  </si>
  <si>
    <t xml:space="preserve"> 人口減少期に入り、給水収益が横ばいになる中、全ての施設設備を一度に更新することは困難である。
　このため、取水・浄水施設や重要給水管路の改良工事を優先した結果、２②管路経年化率のとおり配水支管の老朽化が進み、修繕費用が年々増加している。一方、配水量の減少により⑦施設利用率は低下しているものの、給水量の微増と漏水の減少により⑧有収率は前年と比べ約2％増加し、的確に絞った改良工事の効果が表れてきたことがうかがえる。
　また、耐震化を目的とした取水・導水施設の改良工事を行った結果、企業債残高と減価償却費が増加し、④企業債残高対給水収益比率と⑥給水原価の悪化につながっている。もっとも、⑤料金回収率はここ数年低下傾向にあるが、①経常収支比率は引き続き100％超過となっており、経営の健全性は維持されている。
　このような経営状況から、毎年の企業債の元金償還額も増加傾向が続いており、③流動比率の緩やかな低下をもたらしている。数値は流動負債の1.6倍の流動資産があることを示し、依然として高い資金能力があることが分かる。
　健全経営ながら、数値の悪化要因が修繕費用と減価償却費の増加にあるため、今後もこの傾向がしばらく続くものと考えられる。事業継続に必要な資金能力が維持されているかを含め、各指標の動向に留意しなければならない。
</t>
    <phoneticPr fontId="4"/>
  </si>
  <si>
    <t xml:space="preserve">　本市の市域が東西に大きく広がるため、給水区域も東西30kmにわたり広がっている。このため、管路総延長が1,200km以上と非常に長く、その９割が配水支管であり、全ての管路を一度に更新することは困難である。
　本市の市勢発展に伴う宅地造成が昭和50年代に集中していたため、②管路経年化率・③管路更新率の数値が他事業体よりも低調に出やすいのはそのためである。経営の健全性・効率性とのバランスを考えると、法定耐用年数を超過しても使用に堪え得る配水支管をどのように活用するかがポイントであるので、数値の内情について都度確認していくことが重要である。
　なお、耐震化・老朽化対策については、苫小牧市新水道ビジョンに基づき、取水・浄水施設や重要給水管路を優先して取り組んでいるところである。
</t>
    <rPh sb="295" eb="296">
      <t>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</si>
</sst>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0.48</c:v>
                </c:pt>
                <c:pt idx="2">
                  <c:v>0.44</c:v>
                </c:pt>
                <c:pt idx="3">
                  <c:v>0.6</c:v>
                </c:pt>
                <c:pt idx="4">
                  <c:v>0.5</c:v>
                </c:pt>
              </c:numCache>
            </c:numRef>
          </c:val>
          <c:extLst>
            <c:ext xmlns:c16="http://schemas.microsoft.com/office/drawing/2014/chart" uri="{C3380CC4-5D6E-409C-BE32-E72D297353CC}">
              <c16:uniqueId val="{00000000-E521-480D-B345-2FFD3A45D5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521-480D-B345-2FFD3A45D5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62.05</c:v>
                </c:pt>
                <c:pt idx="1">
                  <c:v>62.56</c:v>
                </c:pt>
                <c:pt idx="2">
                  <c:v>62.1</c:v>
                </c:pt>
                <c:pt idx="3">
                  <c:v>61.92</c:v>
                </c:pt>
                <c:pt idx="4">
                  <c:v>60.61</c:v>
                </c:pt>
              </c:numCache>
            </c:numRef>
          </c:val>
          <c:extLst>
            <c:ext xmlns:c16="http://schemas.microsoft.com/office/drawing/2014/chart" uri="{C3380CC4-5D6E-409C-BE32-E72D297353CC}">
              <c16:uniqueId val="{00000000-22F2-4113-9DCC-2DB69D25B7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22F2-4113-9DCC-2DB69D25B7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88.04</c:v>
                </c:pt>
                <c:pt idx="1">
                  <c:v>87.92</c:v>
                </c:pt>
                <c:pt idx="2">
                  <c:v>88.49</c:v>
                </c:pt>
                <c:pt idx="3">
                  <c:v>87.96</c:v>
                </c:pt>
                <c:pt idx="4">
                  <c:v>89.93</c:v>
                </c:pt>
              </c:numCache>
            </c:numRef>
          </c:val>
          <c:extLst>
            <c:ext xmlns:c16="http://schemas.microsoft.com/office/drawing/2014/chart" uri="{C3380CC4-5D6E-409C-BE32-E72D297353CC}">
              <c16:uniqueId val="{00000000-66B9-4EF8-BC05-A7299B66FC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66B9-4EF8-BC05-A7299B66FC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114.45</c:v>
                </c:pt>
                <c:pt idx="1">
                  <c:v>111.67</c:v>
                </c:pt>
                <c:pt idx="2">
                  <c:v>110.6</c:v>
                </c:pt>
                <c:pt idx="3">
                  <c:v>105.38</c:v>
                </c:pt>
                <c:pt idx="4">
                  <c:v>106.31</c:v>
                </c:pt>
              </c:numCache>
            </c:numRef>
          </c:val>
          <c:extLst>
            <c:ext xmlns:c16="http://schemas.microsoft.com/office/drawing/2014/chart" uri="{C3380CC4-5D6E-409C-BE32-E72D297353CC}">
              <c16:uniqueId val="{00000000-DF1C-412F-BEF7-9E072B9941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DF1C-412F-BEF7-9E072B9941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46.71</c:v>
                </c:pt>
                <c:pt idx="1">
                  <c:v>47.1</c:v>
                </c:pt>
                <c:pt idx="2">
                  <c:v>47.38</c:v>
                </c:pt>
                <c:pt idx="3">
                  <c:v>48.05</c:v>
                </c:pt>
                <c:pt idx="4">
                  <c:v>48.77</c:v>
                </c:pt>
              </c:numCache>
            </c:numRef>
          </c:val>
          <c:extLst>
            <c:ext xmlns:c16="http://schemas.microsoft.com/office/drawing/2014/chart" uri="{C3380CC4-5D6E-409C-BE32-E72D297353CC}">
              <c16:uniqueId val="{00000000-CDEC-433B-8C88-0B6B5B14BD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CDEC-433B-8C88-0B6B5B14BD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15.08</c:v>
                </c:pt>
                <c:pt idx="1">
                  <c:v>17.899999999999999</c:v>
                </c:pt>
                <c:pt idx="2">
                  <c:v>19.52</c:v>
                </c:pt>
                <c:pt idx="3">
                  <c:v>21.48</c:v>
                </c:pt>
                <c:pt idx="4">
                  <c:v>26.1</c:v>
                </c:pt>
              </c:numCache>
            </c:numRef>
          </c:val>
          <c:extLst>
            <c:ext xmlns:c16="http://schemas.microsoft.com/office/drawing/2014/chart" uri="{C3380CC4-5D6E-409C-BE32-E72D297353CC}">
              <c16:uniqueId val="{00000000-ECBA-4795-AA96-2DBABCC93F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ECBA-4795-AA96-2DBABCC93F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99-4DCB-A8AD-ADF1872544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4699-4DCB-A8AD-ADF1872544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195.89</c:v>
                </c:pt>
                <c:pt idx="1">
                  <c:v>173.5</c:v>
                </c:pt>
                <c:pt idx="2">
                  <c:v>161.1</c:v>
                </c:pt>
                <c:pt idx="3">
                  <c:v>160.88</c:v>
                </c:pt>
                <c:pt idx="4">
                  <c:v>162.53</c:v>
                </c:pt>
              </c:numCache>
            </c:numRef>
          </c:val>
          <c:extLst>
            <c:ext xmlns:c16="http://schemas.microsoft.com/office/drawing/2014/chart" uri="{C3380CC4-5D6E-409C-BE32-E72D297353CC}">
              <c16:uniqueId val="{00000000-ECA1-47DB-918E-5350188324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ECA1-47DB-918E-5350188324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586.57000000000005</c:v>
                </c:pt>
                <c:pt idx="1">
                  <c:v>598.85</c:v>
                </c:pt>
                <c:pt idx="2">
                  <c:v>615.63</c:v>
                </c:pt>
                <c:pt idx="3">
                  <c:v>626.86</c:v>
                </c:pt>
                <c:pt idx="4">
                  <c:v>618.66999999999996</c:v>
                </c:pt>
              </c:numCache>
            </c:numRef>
          </c:val>
          <c:extLst>
            <c:ext xmlns:c16="http://schemas.microsoft.com/office/drawing/2014/chart" uri="{C3380CC4-5D6E-409C-BE32-E72D297353CC}">
              <c16:uniqueId val="{00000000-55C9-46C1-AB68-8FBA33EE3F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5C9-46C1-AB68-8FBA33EE3F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105.88</c:v>
                </c:pt>
                <c:pt idx="1">
                  <c:v>103.17</c:v>
                </c:pt>
                <c:pt idx="2">
                  <c:v>102.36</c:v>
                </c:pt>
                <c:pt idx="3">
                  <c:v>96.38</c:v>
                </c:pt>
                <c:pt idx="4">
                  <c:v>97.55</c:v>
                </c:pt>
              </c:numCache>
            </c:numRef>
          </c:val>
          <c:extLst>
            <c:ext xmlns:c16="http://schemas.microsoft.com/office/drawing/2014/chart" uri="{C3380CC4-5D6E-409C-BE32-E72D297353CC}">
              <c16:uniqueId val="{00000000-9ACF-4C52-82AD-E488628B56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ACF-4C52-82AD-E488628B56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149.55000000000001</c:v>
                </c:pt>
                <c:pt idx="1">
                  <c:v>152.87</c:v>
                </c:pt>
                <c:pt idx="2">
                  <c:v>154.26</c:v>
                </c:pt>
                <c:pt idx="3">
                  <c:v>164.17</c:v>
                </c:pt>
                <c:pt idx="4">
                  <c:v>162.69</c:v>
                </c:pt>
              </c:numCache>
            </c:numRef>
          </c:val>
          <c:extLst>
            <c:ext xmlns:c16="http://schemas.microsoft.com/office/drawing/2014/chart" uri="{C3380CC4-5D6E-409C-BE32-E72D297353CC}">
              <c16:uniqueId val="{00000000-CAEF-4D8D-B155-3E436E4454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CAEF-4D8D-B155-3E436E4454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苫小牧市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171242</v>
      </c>
      <c r="AM8" s="61"/>
      <c r="AN8" s="61"/>
      <c r="AO8" s="61"/>
      <c r="AP8" s="61"/>
      <c r="AQ8" s="61"/>
      <c r="AR8" s="61"/>
      <c r="AS8" s="61"/>
      <c r="AT8" s="52">
        <f>データ!$S$6</f>
        <v>561.57000000000005</v>
      </c>
      <c r="AU8" s="53"/>
      <c r="AV8" s="53"/>
      <c r="AW8" s="53"/>
      <c r="AX8" s="53"/>
      <c r="AY8" s="53"/>
      <c r="AZ8" s="53"/>
      <c r="BA8" s="53"/>
      <c r="BB8" s="54">
        <f>データ!$T$6</f>
        <v>304.93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42.91</v>
      </c>
      <c r="J10" s="53"/>
      <c r="K10" s="53"/>
      <c r="L10" s="53"/>
      <c r="M10" s="53"/>
      <c r="N10" s="53"/>
      <c r="O10" s="64"/>
      <c r="P10" s="54">
        <f>データ!$P$6</f>
        <v>99.45</v>
      </c>
      <c r="Q10" s="54"/>
      <c r="R10" s="54"/>
      <c r="S10" s="54"/>
      <c r="T10" s="54"/>
      <c r="U10" s="54"/>
      <c r="V10" s="54"/>
      <c r="W10" s="61">
        <f>データ!$Q$6</f>
        <v>2624</v>
      </c>
      <c r="X10" s="61"/>
      <c r="Y10" s="61"/>
      <c r="Z10" s="61"/>
      <c r="AA10" s="61"/>
      <c r="AB10" s="61"/>
      <c r="AC10" s="61"/>
      <c r="AD10" s="2"/>
      <c r="AE10" s="2"/>
      <c r="AF10" s="2"/>
      <c r="AG10" s="2"/>
      <c r="AH10" s="4"/>
      <c r="AI10" s="4"/>
      <c r="AJ10" s="4"/>
      <c r="AK10" s="4"/>
      <c r="AL10" s="61">
        <f>データ!$U$6</f>
        <v>169613</v>
      </c>
      <c r="AM10" s="61"/>
      <c r="AN10" s="61"/>
      <c r="AO10" s="61"/>
      <c r="AP10" s="61"/>
      <c r="AQ10" s="61"/>
      <c r="AR10" s="61"/>
      <c r="AS10" s="61"/>
      <c r="AT10" s="52">
        <f>データ!$V$6</f>
        <v>103.63</v>
      </c>
      <c r="AU10" s="53"/>
      <c r="AV10" s="53"/>
      <c r="AW10" s="53"/>
      <c r="AX10" s="53"/>
      <c r="AY10" s="53"/>
      <c r="AZ10" s="53"/>
      <c r="BA10" s="53"/>
      <c r="BB10" s="54">
        <f>データ!$W$6</f>
        <v>1636.72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PURoi37aUwlGWF1Y+xcoTE5RE6nzIqOTTK09bWVISKAFaRNVS8Z5n9Nmrjg8Dnd/RQpZaS6rg9OUHfoIbCdog==" saltValue="E/f3Q3oXsytcTz7I0xs8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12131</v>
      </c>
      <c r="D6" s="34">
        <f t="shared" si="3"/>
        <v>46</v>
      </c>
      <c r="E6" s="34">
        <f t="shared" si="3"/>
        <v>1</v>
      </c>
      <c r="F6" s="34">
        <f t="shared" si="3"/>
        <v>0</v>
      </c>
      <c r="G6" s="34">
        <f t="shared" si="3"/>
        <v>1</v>
      </c>
      <c r="H6" s="34" t="str">
        <f t="shared" si="3"/>
        <v>北海道　苫小牧市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42.91</v>
      </c>
      <c r="P6" s="35">
        <f t="shared" si="3"/>
        <v>99.45</v>
      </c>
      <c r="Q6" s="35">
        <f t="shared" si="3"/>
        <v>2624</v>
      </c>
      <c r="R6" s="35">
        <f t="shared" si="3"/>
        <v>171242</v>
      </c>
      <c r="S6" s="35">
        <f t="shared" si="3"/>
        <v>561.57000000000005</v>
      </c>
      <c r="T6" s="35">
        <f t="shared" si="3"/>
        <v>304.93</v>
      </c>
      <c r="U6" s="35">
        <f t="shared" si="3"/>
        <v>169613</v>
      </c>
      <c r="V6" s="35">
        <f t="shared" si="3"/>
        <v>103.63</v>
      </c>
      <c r="W6" s="35">
        <f t="shared" si="3"/>
        <v>1636.72</v>
      </c>
      <c r="X6" s="36">
        <f>IF(X7="",NA(),X7)</f>
        <v>114.45</v>
      </c>
      <c r="Y6" s="36">
        <f t="shared" ref="Y6:AG6" si="4">IF(Y7="",NA(),Y7)</f>
        <v>111.67</v>
      </c>
      <c r="Z6" s="36">
        <f t="shared" si="4"/>
        <v>110.6</v>
      </c>
      <c r="AA6" s="36">
        <f t="shared" si="4"/>
        <v>105.38</v>
      </c>
      <c r="AB6" s="36">
        <f t="shared" si="4"/>
        <v>106.31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195.89</v>
      </c>
      <c r="AU6" s="36">
        <f t="shared" ref="AU6:BC6" si="6">IF(AU7="",NA(),AU7)</f>
        <v>173.5</v>
      </c>
      <c r="AV6" s="36">
        <f t="shared" si="6"/>
        <v>161.1</v>
      </c>
      <c r="AW6" s="36">
        <f t="shared" si="6"/>
        <v>160.88</v>
      </c>
      <c r="AX6" s="36">
        <f t="shared" si="6"/>
        <v>162.53</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586.57000000000005</v>
      </c>
      <c r="BF6" s="36">
        <f t="shared" ref="BF6:BN6" si="7">IF(BF7="",NA(),BF7)</f>
        <v>598.85</v>
      </c>
      <c r="BG6" s="36">
        <f t="shared" si="7"/>
        <v>615.63</v>
      </c>
      <c r="BH6" s="36">
        <f t="shared" si="7"/>
        <v>626.86</v>
      </c>
      <c r="BI6" s="36">
        <f t="shared" si="7"/>
        <v>618.66999999999996</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105.88</v>
      </c>
      <c r="BQ6" s="36">
        <f t="shared" ref="BQ6:BY6" si="8">IF(BQ7="",NA(),BQ7)</f>
        <v>103.17</v>
      </c>
      <c r="BR6" s="36">
        <f t="shared" si="8"/>
        <v>102.36</v>
      </c>
      <c r="BS6" s="36">
        <f t="shared" si="8"/>
        <v>96.38</v>
      </c>
      <c r="BT6" s="36">
        <f t="shared" si="8"/>
        <v>97.55</v>
      </c>
      <c r="BU6" s="36">
        <f t="shared" si="8"/>
        <v>106.4</v>
      </c>
      <c r="BV6" s="36">
        <f t="shared" si="8"/>
        <v>107.61</v>
      </c>
      <c r="BW6" s="36">
        <f t="shared" si="8"/>
        <v>106.02</v>
      </c>
      <c r="BX6" s="36">
        <f t="shared" si="8"/>
        <v>104.84</v>
      </c>
      <c r="BY6" s="36">
        <f t="shared" si="8"/>
        <v>106.11</v>
      </c>
      <c r="BZ6" s="35" t="str">
        <f>IF(BZ7="","",IF(BZ7="-","【-】","【"&amp;SUBSTITUTE(TEXT(BZ7,"#,##0.00"),"-","△")&amp;"】"))</f>
        <v>【103.24】</v>
      </c>
      <c r="CA6" s="36">
        <f>IF(CA7="",NA(),CA7)</f>
        <v>149.55000000000001</v>
      </c>
      <c r="CB6" s="36">
        <f t="shared" ref="CB6:CJ6" si="9">IF(CB7="",NA(),CB7)</f>
        <v>152.87</v>
      </c>
      <c r="CC6" s="36">
        <f t="shared" si="9"/>
        <v>154.26</v>
      </c>
      <c r="CD6" s="36">
        <f t="shared" si="9"/>
        <v>164.17</v>
      </c>
      <c r="CE6" s="36">
        <f t="shared" si="9"/>
        <v>162.69</v>
      </c>
      <c r="CF6" s="36">
        <f t="shared" si="9"/>
        <v>156.29</v>
      </c>
      <c r="CG6" s="36">
        <f t="shared" si="9"/>
        <v>155.69</v>
      </c>
      <c r="CH6" s="36">
        <f t="shared" si="9"/>
        <v>158.6</v>
      </c>
      <c r="CI6" s="36">
        <f t="shared" si="9"/>
        <v>161.82</v>
      </c>
      <c r="CJ6" s="36">
        <f t="shared" si="9"/>
        <v>161.03</v>
      </c>
      <c r="CK6" s="35" t="str">
        <f>IF(CK7="","",IF(CK7="-","【-】","【"&amp;SUBSTITUTE(TEXT(CK7,"#,##0.00"),"-","△")&amp;"】"))</f>
        <v>【168.38】</v>
      </c>
      <c r="CL6" s="36">
        <f>IF(CL7="",NA(),CL7)</f>
        <v>62.05</v>
      </c>
      <c r="CM6" s="36">
        <f t="shared" ref="CM6:CU6" si="10">IF(CM7="",NA(),CM7)</f>
        <v>62.56</v>
      </c>
      <c r="CN6" s="36">
        <f t="shared" si="10"/>
        <v>62.1</v>
      </c>
      <c r="CO6" s="36">
        <f t="shared" si="10"/>
        <v>61.92</v>
      </c>
      <c r="CP6" s="36">
        <f t="shared" si="10"/>
        <v>60.61</v>
      </c>
      <c r="CQ6" s="36">
        <f t="shared" si="10"/>
        <v>62.34</v>
      </c>
      <c r="CR6" s="36">
        <f t="shared" si="10"/>
        <v>62.46</v>
      </c>
      <c r="CS6" s="36">
        <f t="shared" si="10"/>
        <v>62.88</v>
      </c>
      <c r="CT6" s="36">
        <f t="shared" si="10"/>
        <v>62.32</v>
      </c>
      <c r="CU6" s="36">
        <f t="shared" si="10"/>
        <v>61.71</v>
      </c>
      <c r="CV6" s="35" t="str">
        <f>IF(CV7="","",IF(CV7="-","【-】","【"&amp;SUBSTITUTE(TEXT(CV7,"#,##0.00"),"-","△")&amp;"】"))</f>
        <v>【60.00】</v>
      </c>
      <c r="CW6" s="36">
        <f>IF(CW7="",NA(),CW7)</f>
        <v>88.04</v>
      </c>
      <c r="CX6" s="36">
        <f t="shared" ref="CX6:DF6" si="11">IF(CX7="",NA(),CX7)</f>
        <v>87.92</v>
      </c>
      <c r="CY6" s="36">
        <f t="shared" si="11"/>
        <v>88.49</v>
      </c>
      <c r="CZ6" s="36">
        <f t="shared" si="11"/>
        <v>87.96</v>
      </c>
      <c r="DA6" s="36">
        <f t="shared" si="11"/>
        <v>89.93</v>
      </c>
      <c r="DB6" s="36">
        <f t="shared" si="11"/>
        <v>90.15</v>
      </c>
      <c r="DC6" s="36">
        <f t="shared" si="11"/>
        <v>90.62</v>
      </c>
      <c r="DD6" s="36">
        <f t="shared" si="11"/>
        <v>90.13</v>
      </c>
      <c r="DE6" s="36">
        <f t="shared" si="11"/>
        <v>90.19</v>
      </c>
      <c r="DF6" s="36">
        <f t="shared" si="11"/>
        <v>90.03</v>
      </c>
      <c r="DG6" s="35" t="str">
        <f>IF(DG7="","",IF(DG7="-","【-】","【"&amp;SUBSTITUTE(TEXT(DG7,"#,##0.00"),"-","△")&amp;"】"))</f>
        <v>【89.80】</v>
      </c>
      <c r="DH6" s="36">
        <f>IF(DH7="",NA(),DH7)</f>
        <v>46.71</v>
      </c>
      <c r="DI6" s="36">
        <f t="shared" ref="DI6:DQ6" si="12">IF(DI7="",NA(),DI7)</f>
        <v>47.1</v>
      </c>
      <c r="DJ6" s="36">
        <f t="shared" si="12"/>
        <v>47.38</v>
      </c>
      <c r="DK6" s="36">
        <f t="shared" si="12"/>
        <v>48.05</v>
      </c>
      <c r="DL6" s="36">
        <f t="shared" si="12"/>
        <v>48.77</v>
      </c>
      <c r="DM6" s="36">
        <f t="shared" si="12"/>
        <v>47.37</v>
      </c>
      <c r="DN6" s="36">
        <f t="shared" si="12"/>
        <v>48.01</v>
      </c>
      <c r="DO6" s="36">
        <f t="shared" si="12"/>
        <v>48.01</v>
      </c>
      <c r="DP6" s="36">
        <f t="shared" si="12"/>
        <v>48.86</v>
      </c>
      <c r="DQ6" s="36">
        <f t="shared" si="12"/>
        <v>49.6</v>
      </c>
      <c r="DR6" s="35" t="str">
        <f>IF(DR7="","",IF(DR7="-","【-】","【"&amp;SUBSTITUTE(TEXT(DR7,"#,##0.00"),"-","△")&amp;"】"))</f>
        <v>【49.59】</v>
      </c>
      <c r="DS6" s="36">
        <f>IF(DS7="",NA(),DS7)</f>
        <v>15.08</v>
      </c>
      <c r="DT6" s="36">
        <f t="shared" ref="DT6:EB6" si="13">IF(DT7="",NA(),DT7)</f>
        <v>17.899999999999999</v>
      </c>
      <c r="DU6" s="36">
        <f t="shared" si="13"/>
        <v>19.52</v>
      </c>
      <c r="DV6" s="36">
        <f t="shared" si="13"/>
        <v>21.48</v>
      </c>
      <c r="DW6" s="36">
        <f t="shared" si="13"/>
        <v>26.1</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0.5</v>
      </c>
      <c r="EE6" s="36">
        <f t="shared" ref="EE6:EM6" si="14">IF(EE7="",NA(),EE7)</f>
        <v>0.48</v>
      </c>
      <c r="EF6" s="36">
        <f t="shared" si="14"/>
        <v>0.44</v>
      </c>
      <c r="EG6" s="36">
        <f t="shared" si="14"/>
        <v>0.6</v>
      </c>
      <c r="EH6" s="36">
        <f t="shared" si="14"/>
        <v>0.5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12131</v>
      </c>
      <c r="D7" s="38">
        <v>46</v>
      </c>
      <c r="E7" s="38">
        <v>1</v>
      </c>
      <c r="F7" s="38">
        <v>0</v>
      </c>
      <c r="G7" s="38">
        <v>1</v>
      </c>
      <c r="H7" s="38" t="s">
        <v>93</v>
      </c>
      <c r="I7" s="38" t="s">
        <v>94</v>
      </c>
      <c r="J7" s="38" t="s">
        <v>95</v>
      </c>
      <c r="K7" s="38" t="s">
        <v>96</v>
      </c>
      <c r="L7" s="38" t="s">
        <v>97</v>
      </c>
      <c r="M7" s="38" t="s">
        <v>98</v>
      </c>
      <c r="N7" s="39" t="s">
        <v>99</v>
      </c>
      <c r="O7" s="39">
        <v>42.91</v>
      </c>
      <c r="P7" s="39">
        <v>99.45</v>
      </c>
      <c r="Q7" s="39">
        <v>2624</v>
      </c>
      <c r="R7" s="39">
        <v>171242</v>
      </c>
      <c r="S7" s="39">
        <v>561.57000000000005</v>
      </c>
      <c r="T7" s="39">
        <v>304.93</v>
      </c>
      <c r="U7" s="39">
        <v>169613</v>
      </c>
      <c r="V7" s="39">
        <v>103.63</v>
      </c>
      <c r="W7" s="39">
        <v>1636.72</v>
      </c>
      <c r="X7" s="39">
        <v>114.45</v>
      </c>
      <c r="Y7" s="39">
        <v>111.67</v>
      </c>
      <c r="Z7" s="39">
        <v>110.6</v>
      </c>
      <c r="AA7" s="39">
        <v>105.38</v>
      </c>
      <c r="AB7" s="39">
        <v>106.31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195.89</v>
      </c>
      <c r="AU7" s="39">
        <v>173.5</v>
      </c>
      <c r="AV7" s="39">
        <v>161.1</v>
      </c>
      <c r="AW7" s="39">
        <v>160.88</v>
      </c>
      <c r="AX7" s="39">
        <v>162.53</v>
      </c>
      <c r="AY7" s="39">
        <v>299.44</v>
      </c>
      <c r="AZ7" s="39">
        <v>311.99</v>
      </c>
      <c r="BA7" s="39">
        <v>307.83</v>
      </c>
      <c r="BB7" s="39">
        <v>318.89</v>
      </c>
      <c r="BC7" s="39">
        <v>309.10000000000002</v>
      </c>
      <c r="BD7" s="39">
        <v>264.97000000000003</v>
      </c>
      <c r="BE7" s="39">
        <v>586.57000000000005</v>
      </c>
      <c r="BF7" s="39">
        <v>598.85</v>
      </c>
      <c r="BG7" s="39">
        <v>615.63</v>
      </c>
      <c r="BH7" s="39">
        <v>626.86</v>
      </c>
      <c r="BI7" s="39">
        <v>618.66999999999996</v>
      </c>
      <c r="BJ7" s="39">
        <v>298.08999999999997</v>
      </c>
      <c r="BK7" s="39">
        <v>291.77999999999997</v>
      </c>
      <c r="BL7" s="39">
        <v>295.44</v>
      </c>
      <c r="BM7" s="39">
        <v>290.07</v>
      </c>
      <c r="BN7" s="39">
        <v>290.42</v>
      </c>
      <c r="BO7" s="39">
        <v>266.61</v>
      </c>
      <c r="BP7" s="39">
        <v>105.88</v>
      </c>
      <c r="BQ7" s="39">
        <v>103.17</v>
      </c>
      <c r="BR7" s="39">
        <v>102.36</v>
      </c>
      <c r="BS7" s="39">
        <v>96.38</v>
      </c>
      <c r="BT7" s="39">
        <v>97.55</v>
      </c>
      <c r="BU7" s="39">
        <v>106.4</v>
      </c>
      <c r="BV7" s="39">
        <v>107.61</v>
      </c>
      <c r="BW7" s="39">
        <v>106.02</v>
      </c>
      <c r="BX7" s="39">
        <v>104.84</v>
      </c>
      <c r="BY7" s="39">
        <v>106.11</v>
      </c>
      <c r="BZ7" s="39">
        <v>103.24</v>
      </c>
      <c r="CA7" s="39">
        <v>149.55000000000001</v>
      </c>
      <c r="CB7" s="39">
        <v>152.87</v>
      </c>
      <c r="CC7" s="39">
        <v>154.26</v>
      </c>
      <c r="CD7" s="39">
        <v>164.17</v>
      </c>
      <c r="CE7" s="39">
        <v>162.69</v>
      </c>
      <c r="CF7" s="39">
        <v>156.29</v>
      </c>
      <c r="CG7" s="39">
        <v>155.69</v>
      </c>
      <c r="CH7" s="39">
        <v>158.6</v>
      </c>
      <c r="CI7" s="39">
        <v>161.82</v>
      </c>
      <c r="CJ7" s="39">
        <v>161.03</v>
      </c>
      <c r="CK7" s="39">
        <v>168.38</v>
      </c>
      <c r="CL7" s="39">
        <v>62.05</v>
      </c>
      <c r="CM7" s="39">
        <v>62.56</v>
      </c>
      <c r="CN7" s="39">
        <v>62.1</v>
      </c>
      <c r="CO7" s="39">
        <v>61.92</v>
      </c>
      <c r="CP7" s="39">
        <v>60.61</v>
      </c>
      <c r="CQ7" s="39">
        <v>62.34</v>
      </c>
      <c r="CR7" s="39">
        <v>62.46</v>
      </c>
      <c r="CS7" s="39">
        <v>62.88</v>
      </c>
      <c r="CT7" s="39">
        <v>62.32</v>
      </c>
      <c r="CU7" s="39">
        <v>61.71</v>
      </c>
      <c r="CV7" s="39">
        <v>60</v>
      </c>
      <c r="CW7" s="39">
        <v>88.04</v>
      </c>
      <c r="CX7" s="39">
        <v>87.92</v>
      </c>
      <c r="CY7" s="39">
        <v>88.49</v>
      </c>
      <c r="CZ7" s="39">
        <v>87.96</v>
      </c>
      <c r="DA7" s="39">
        <v>89.93</v>
      </c>
      <c r="DB7" s="39">
        <v>90.15</v>
      </c>
      <c r="DC7" s="39">
        <v>90.62</v>
      </c>
      <c r="DD7" s="39">
        <v>90.13</v>
      </c>
      <c r="DE7" s="39">
        <v>90.19</v>
      </c>
      <c r="DF7" s="39">
        <v>90.03</v>
      </c>
      <c r="DG7" s="39">
        <v>89.8</v>
      </c>
      <c r="DH7" s="39">
        <v>46.71</v>
      </c>
      <c r="DI7" s="39">
        <v>47.1</v>
      </c>
      <c r="DJ7" s="39">
        <v>47.38</v>
      </c>
      <c r="DK7" s="39">
        <v>48.05</v>
      </c>
      <c r="DL7" s="39">
        <v>48.77</v>
      </c>
      <c r="DM7" s="39">
        <v>47.37</v>
      </c>
      <c r="DN7" s="39">
        <v>48.01</v>
      </c>
      <c r="DO7" s="39">
        <v>48.01</v>
      </c>
      <c r="DP7" s="39">
        <v>48.86</v>
      </c>
      <c r="DQ7" s="39">
        <v>49.6</v>
      </c>
      <c r="DR7" s="39">
        <v>49.59</v>
      </c>
      <c r="DS7" s="39">
        <v>15.08</v>
      </c>
      <c r="DT7" s="39">
        <v>17.899999999999999</v>
      </c>
      <c r="DU7" s="39">
        <v>19.52</v>
      </c>
      <c r="DV7" s="39">
        <v>21.48</v>
      </c>
      <c r="DW7" s="39">
        <v>26.1</v>
      </c>
      <c r="DX7" s="39">
        <v>14.27</v>
      </c>
      <c r="DY7" s="39">
        <v>16.170000000000002</v>
      </c>
      <c r="DZ7" s="39">
        <v>16.600000000000001</v>
      </c>
      <c r="EA7" s="39">
        <v>18.510000000000002</v>
      </c>
      <c r="EB7" s="39">
        <v>20.49</v>
      </c>
      <c r="EC7" s="39">
        <v>19.440000000000001</v>
      </c>
      <c r="ED7" s="39">
        <v>0.5</v>
      </c>
      <c r="EE7" s="39">
        <v>0.48</v>
      </c>
      <c r="EF7" s="39">
        <v>0.44</v>
      </c>
      <c r="EG7" s="39">
        <v>0.6</v>
      </c>
      <c r="EH7" s="39">
        <v>0.5</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江田　知哉</cp:lastModifiedBy>
  <cp:lastPrinted>2021-01-21T02:01:57Z</cp:lastPrinted>
  <dcterms:created xsi:type="dcterms:W3CDTF">2020-12-04T02:01:22Z</dcterms:created>
  <dcterms:modified xsi:type="dcterms:W3CDTF">2021-02-26T01:57:26Z</dcterms:modified>
  <cp:category/>
</cp:coreProperties>
</file>