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H86" i="4"/>
  <c r="G86" i="4"/>
  <c r="BB10" i="4"/>
  <c r="W10" i="4"/>
  <c r="P10" i="4"/>
  <c r="B10" i="4"/>
  <c r="AT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<sst xmlns="http://schemas.openxmlformats.org/spreadsheetml/2006/main" count="235" uniqueCount="123">
  <si>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</si>
  <si>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</si>
  <si>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</si>
  <si>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</si>
  <si>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</si>
  <si>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</si>
  <si>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</si>
  <si>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</si>
  <si>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</si>
  <si>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</si>
  <si>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</si>
  <si>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</si>
  <si>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</si>
  <si>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</si>
  <si>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</si>
  <si>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</si>
  <si>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</si>
  <si>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</si>
  <si>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</si>
  <si>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</si>
  <si>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</si>
  <si>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</si>
  <si>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</si>
  <si>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</si>
  <si>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</si>
  <si>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</si>
  <si>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</si>
  <si>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</si>
  <si>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</si>
  <si>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</si>
  <si>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</si>
  <si>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</si>
  <si>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</si>
  <si>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</si>
  <si>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</si>
  <si>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</si>
  <si>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</si>
  <si>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</si>
  <si>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</si>
  <si>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</si>
  <si>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</si>
  <si>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</si>
  <si>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</si>
  <si>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</si>
  <si>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</si>
  <si>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</si>
  <si>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</si>
  <si>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</si>
  <si>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</si>
  <si>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</si>
  <si>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</si>
  <si>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</si>
  <si>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</si>
  <si>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</si>
  <si>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</si>
  <si>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</si>
  <si>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</si>
  <si>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</si>
  <si>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</si>
  <si>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</si>
  <si>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</si>
  <si>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</si>
  <si>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</si>
  <si>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</si>
  <si>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</si>
  <si>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</si>
  <si>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</si>
  <si>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</si>
  <si>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</si>
  <si>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</si>
  <si>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</si>
  <si>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</si>
  <si>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</si>
  <si>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</si>
  <si>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</si>
  <si>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</si>
  <si>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</si>
  <si>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</si>
  <si>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</si>
  <si>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</si>
  <si>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</si>
  <si>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</si>
  <si>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</si>
  <si>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</si>
  <si>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</si>
  <si>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</si>
  <si>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</si>
  <si>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</si>
  <si>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</si>
  <si>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</si>
  <si>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</si>
  <si>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</si>
  <si>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</si>
  <si>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</si>
  <si>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</si>
  <si>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</si>
  <si>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</si>
  <si>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</si>
  <si>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</si>
  <si>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</si>
  <si>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</si>
  <si>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</si>
  <si>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</si>
  <si>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</si>
  <si>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</si>
  <si>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</si>
  <si>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</si>
  <si>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</si>
  <si>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苫小牧市</t>
  </si>
  <si>
    <t>法適用</t>
  </si>
  <si>
    <t>下水道事業</t>
  </si>
  <si>
    <t>公共下水道</t>
  </si>
  <si>
    <t>Ad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</si>
  <si>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</si>
  <si>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</si>
  <si>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</si>
  <si>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</si>
  <si>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</si>
  <si>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</si>
  <si>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</si>
  <si>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①経常収支比率・⑤経費回収率ともに全国平均・類似団体平均よりも良好に推移しており、いずれも100％以上の数値であることから、損益勘定の黒字構造を維持できていることが分かる。
　また、⑥汚水処理原価についても全国平均・類似団体平均より安価に推移できており、①⑤と合わせると「汚水処理費用を低く抑え、使用料収入で賄う安定経営」が実現できていることが分かる。
　⑦施設利用率・⑧水洗化率についても、高い水準を維持しており、施設設備の効率性が認められる。
　同様に、②累積欠損金比率は欠損なしで推移しており、④企業債残高対事業規模比率も全国平均・類似団体平均より低く、かつ、減少傾向にあることから、債務管理の状況もおおむね順調であることが分かる。
　企業債残高の減少が流動負債の減少につながったことから、③流動比率は50％台に回復し、全国平均を下回るものの類似団体平均を上回ることとなった。</t>
    <phoneticPr fontId="4"/>
  </si>
  <si>
    <t>　苫小牧市の下水道は、初期の工事着手が昭和27年と早く、既に60年以上が経過している上、東西に広い市域に見合った長大な管路総延長となっている。このため、毎年の②管渠老朽化率の増加幅は類似団体平均の増加幅よりも大きく、今後もその傾向は避けられない。
　なお、③管渠改善率については、管渠更新に多額の費用を要するため、事後保全的に修繕を行ってきたことから、類似団体平均よりも低い推移となっている。</t>
    <phoneticPr fontId="4"/>
  </si>
  <si>
    <t>　全体として健全経営が維持されていると判断できるが、施設設備の老朽化に伴う維持管理経費の増大などが懸念される。
　このため、経営戦略やストックマネジメント計画を通じて、より計画的に、かつ効率的で健全な経営を継続できるよう、一層の努力が必要である。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</si>
</sst>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22464"/>
        <c:axId val="10583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0.11</c:v>
                </c:pt>
                <c:pt idx="2">
                  <c:v>0.08</c:v>
                </c:pt>
                <c:pt idx="3">
                  <c:v>0.22</c:v>
                </c:pt>
                <c:pt idx="4">
                  <c:v>0.28000000000000003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22464"/>
        <c:axId val="105832832"/>
      </c:lineChart>
      <c:dateAx>
        <c:axId val="10582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32832"/>
        <c:crosses val="autoZero"/>
        <c:auto val="1"/>
        <c:lblOffset val="100"/>
        <c:baseTimeUnit val="years"/>
      </c:dateAx>
      <c:valAx>
        <c:axId val="10583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2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68.62</c:v>
                </c:pt>
                <c:pt idx="1">
                  <c:v>77.040000000000006</c:v>
                </c:pt>
                <c:pt idx="2">
                  <c:v>74.819999999999993</c:v>
                </c:pt>
                <c:pt idx="3">
                  <c:v>80.94</c:v>
                </c:pt>
                <c:pt idx="4">
                  <c:v>79.36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20864"/>
        <c:axId val="1064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67.569999999999993</c:v>
                </c:pt>
                <c:pt idx="1">
                  <c:v>67.099999999999994</c:v>
                </c:pt>
                <c:pt idx="2">
                  <c:v>67.95</c:v>
                </c:pt>
                <c:pt idx="3">
                  <c:v>66.63</c:v>
                </c:pt>
                <c:pt idx="4">
                  <c:v>67.040000000000006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0864"/>
        <c:axId val="106439424"/>
      </c:lineChart>
      <c:dateAx>
        <c:axId val="10642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39424"/>
        <c:crosses val="autoZero"/>
        <c:auto val="1"/>
        <c:lblOffset val="100"/>
        <c:baseTimeUnit val="years"/>
      </c:dateAx>
      <c:valAx>
        <c:axId val="1064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2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99.69</c:v>
                </c:pt>
                <c:pt idx="2">
                  <c:v>99.73</c:v>
                </c:pt>
                <c:pt idx="3">
                  <c:v>99.74</c:v>
                </c:pt>
                <c:pt idx="4">
                  <c:v>99.74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69632"/>
        <c:axId val="1064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92.87</c:v>
                </c:pt>
                <c:pt idx="1">
                  <c:v>93.01</c:v>
                </c:pt>
                <c:pt idx="2">
                  <c:v>93.12</c:v>
                </c:pt>
                <c:pt idx="3">
                  <c:v>93.38</c:v>
                </c:pt>
                <c:pt idx="4">
                  <c:v>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69632"/>
        <c:axId val="106475904"/>
      </c:lineChart>
      <c:dateAx>
        <c:axId val="10646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75904"/>
        <c:crosses val="autoZero"/>
        <c:auto val="1"/>
        <c:lblOffset val="100"/>
        <c:baseTimeUnit val="years"/>
      </c:dateAx>
      <c:valAx>
        <c:axId val="1064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6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114.16</c:v>
                </c:pt>
                <c:pt idx="1">
                  <c:v>109.73</c:v>
                </c:pt>
                <c:pt idx="2">
                  <c:v>112.47</c:v>
                </c:pt>
                <c:pt idx="3">
                  <c:v>111.45</c:v>
                </c:pt>
                <c:pt idx="4">
                  <c:v>113.08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94112"/>
        <c:axId val="10600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104.17</c:v>
                </c:pt>
                <c:pt idx="1">
                  <c:v>105.07</c:v>
                </c:pt>
                <c:pt idx="2">
                  <c:v>108.53</c:v>
                </c:pt>
                <c:pt idx="3">
                  <c:v>108.52</c:v>
                </c:pt>
                <c:pt idx="4">
                  <c:v>109.12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4112"/>
        <c:axId val="106000384"/>
      </c:lineChart>
      <c:dateAx>
        <c:axId val="10599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00384"/>
        <c:crosses val="autoZero"/>
        <c:auto val="1"/>
        <c:lblOffset val="100"/>
        <c:baseTimeUnit val="years"/>
      </c:dateAx>
      <c:valAx>
        <c:axId val="10600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9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19.149999999999999</c:v>
                </c:pt>
                <c:pt idx="1">
                  <c:v>19.87</c:v>
                </c:pt>
                <c:pt idx="2">
                  <c:v>42.53</c:v>
                </c:pt>
                <c:pt idx="3">
                  <c:v>43.74</c:v>
                </c:pt>
                <c:pt idx="4">
                  <c:v>45.06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26496"/>
        <c:axId val="10602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16.02</c:v>
                </c:pt>
                <c:pt idx="1">
                  <c:v>16.559999999999999</c:v>
                </c:pt>
                <c:pt idx="2">
                  <c:v>28.35</c:v>
                </c:pt>
                <c:pt idx="3">
                  <c:v>27.96</c:v>
                </c:pt>
                <c:pt idx="4">
                  <c:v>28.81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6496"/>
        <c:axId val="106028416"/>
      </c:lineChart>
      <c:dateAx>
        <c:axId val="1060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28416"/>
        <c:crosses val="autoZero"/>
        <c:auto val="1"/>
        <c:lblOffset val="100"/>
        <c:baseTimeUnit val="years"/>
      </c:dateAx>
      <c:valAx>
        <c:axId val="10602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2.4700000000000002</c:v>
                </c:pt>
                <c:pt idx="1">
                  <c:v>2.5499999999999998</c:v>
                </c:pt>
                <c:pt idx="2">
                  <c:v>2.71</c:v>
                </c:pt>
                <c:pt idx="3">
                  <c:v>3.23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36704"/>
        <c:axId val="10613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2.68</c:v>
                </c:pt>
                <c:pt idx="1">
                  <c:v>2.82</c:v>
                </c:pt>
                <c:pt idx="2">
                  <c:v>3.05</c:v>
                </c:pt>
                <c:pt idx="3">
                  <c:v>3.4</c:v>
                </c:pt>
                <c:pt idx="4">
                  <c:v>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6704"/>
        <c:axId val="106138624"/>
      </c:lineChart>
      <c:dateAx>
        <c:axId val="1061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38624"/>
        <c:crosses val="autoZero"/>
        <c:auto val="1"/>
        <c:lblOffset val="100"/>
        <c:baseTimeUnit val="years"/>
      </c:dateAx>
      <c:valAx>
        <c:axId val="10613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62816"/>
        <c:axId val="1061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19.97</c:v>
                </c:pt>
                <c:pt idx="1">
                  <c:v>23.32</c:v>
                </c:pt>
                <c:pt idx="2">
                  <c:v>4.72</c:v>
                </c:pt>
                <c:pt idx="3">
                  <c:v>4.87</c:v>
                </c:pt>
                <c:pt idx="4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2816"/>
        <c:axId val="106181376"/>
      </c:lineChart>
      <c:dateAx>
        <c:axId val="1061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81376"/>
        <c:crosses val="autoZero"/>
        <c:auto val="1"/>
        <c:lblOffset val="100"/>
        <c:baseTimeUnit val="years"/>
      </c:dateAx>
      <c:valAx>
        <c:axId val="1061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6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522.73</c:v>
                </c:pt>
                <c:pt idx="1">
                  <c:v>374.43</c:v>
                </c:pt>
                <c:pt idx="2">
                  <c:v>41.27</c:v>
                </c:pt>
                <c:pt idx="3">
                  <c:v>43.61</c:v>
                </c:pt>
                <c:pt idx="4">
                  <c:v>52.08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0160"/>
        <c:axId val="1062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152.78</c:v>
                </c:pt>
                <c:pt idx="1">
                  <c:v>179.3</c:v>
                </c:pt>
                <c:pt idx="2">
                  <c:v>45.99</c:v>
                </c:pt>
                <c:pt idx="3">
                  <c:v>47.32</c:v>
                </c:pt>
                <c:pt idx="4">
                  <c:v>49.96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20160"/>
        <c:axId val="106226432"/>
      </c:lineChart>
      <c:dateAx>
        <c:axId val="10622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26432"/>
        <c:crosses val="autoZero"/>
        <c:auto val="1"/>
        <c:lblOffset val="100"/>
        <c:baseTimeUnit val="years"/>
      </c:dateAx>
      <c:valAx>
        <c:axId val="1062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2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781.83</c:v>
                </c:pt>
                <c:pt idx="1">
                  <c:v>760</c:v>
                </c:pt>
                <c:pt idx="2">
                  <c:v>741.75</c:v>
                </c:pt>
                <c:pt idx="3">
                  <c:v>724.09</c:v>
                </c:pt>
                <c:pt idx="4">
                  <c:v>704.93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01696"/>
        <c:axId val="1063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935.65</c:v>
                </c:pt>
                <c:pt idx="1">
                  <c:v>924.44</c:v>
                </c:pt>
                <c:pt idx="2">
                  <c:v>963.16</c:v>
                </c:pt>
                <c:pt idx="3">
                  <c:v>1017.47</c:v>
                </c:pt>
                <c:pt idx="4">
                  <c:v>970.35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01696"/>
        <c:axId val="106340736"/>
      </c:lineChart>
      <c:dateAx>
        <c:axId val="1063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40736"/>
        <c:crosses val="autoZero"/>
        <c:auto val="1"/>
        <c:lblOffset val="100"/>
        <c:baseTimeUnit val="years"/>
      </c:dateAx>
      <c:valAx>
        <c:axId val="1063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109.38</c:v>
                </c:pt>
                <c:pt idx="1">
                  <c:v>120.01</c:v>
                </c:pt>
                <c:pt idx="2">
                  <c:v>111.24</c:v>
                </c:pt>
                <c:pt idx="3">
                  <c:v>109.97</c:v>
                </c:pt>
                <c:pt idx="4">
                  <c:v>114.69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4928"/>
        <c:axId val="10636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90.14</c:v>
                </c:pt>
                <c:pt idx="1">
                  <c:v>90.24</c:v>
                </c:pt>
                <c:pt idx="2">
                  <c:v>94.82</c:v>
                </c:pt>
                <c:pt idx="3">
                  <c:v>96.37</c:v>
                </c:pt>
                <c:pt idx="4">
                  <c:v>99.26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64928"/>
        <c:axId val="106366848"/>
      </c:lineChart>
      <c:dateAx>
        <c:axId val="10636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66848"/>
        <c:crosses val="autoZero"/>
        <c:auto val="1"/>
        <c:lblOffset val="100"/>
        <c:baseTimeUnit val="years"/>
      </c:dateAx>
      <c:valAx>
        <c:axId val="10636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6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134.66</c:v>
                </c:pt>
                <c:pt idx="1">
                  <c:v>124.42</c:v>
                </c:pt>
                <c:pt idx="2">
                  <c:v>133.84</c:v>
                </c:pt>
                <c:pt idx="3">
                  <c:v>136.79</c:v>
                </c:pt>
                <c:pt idx="4">
                  <c:v>131.43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6672"/>
        <c:axId val="1064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169.64</c:v>
                </c:pt>
                <c:pt idx="1">
                  <c:v>170.22</c:v>
                </c:pt>
                <c:pt idx="2">
                  <c:v>162.88</c:v>
                </c:pt>
                <c:pt idx="3">
                  <c:v>162.65</c:v>
                </c:pt>
                <c:pt idx="4">
                  <c:v>159.53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6672"/>
        <c:axId val="106402944"/>
      </c:lineChart>
      <c:dateAx>
        <c:axId val="10639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02944"/>
        <c:crosses val="autoZero"/>
        <c:auto val="1"/>
        <c:lblOffset val="100"/>
        <c:baseTimeUnit val="years"/>
      </c:dateAx>
      <c:valAx>
        <c:axId val="1064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9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北海道　苫小牧市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6" t="s">
        <v>1</v>
      </c>
      <c r="C7" s="66"/>
      <c r="D7" s="66"/>
      <c r="E7" s="66"/>
      <c r="F7" s="66"/>
      <c r="G7" s="66"/>
      <c r="H7" s="66"/>
      <c r="I7" s="66" t="s">
        <v>2</v>
      </c>
      <c r="J7" s="66"/>
      <c r="K7" s="66"/>
      <c r="L7" s="66"/>
      <c r="M7" s="66"/>
      <c r="N7" s="66"/>
      <c r="O7" s="66"/>
      <c r="P7" s="66" t="s">
        <v>3</v>
      </c>
      <c r="Q7" s="66"/>
      <c r="R7" s="66"/>
      <c r="S7" s="66"/>
      <c r="T7" s="66"/>
      <c r="U7" s="66"/>
      <c r="V7" s="66"/>
      <c r="W7" s="66" t="s">
        <v>4</v>
      </c>
      <c r="X7" s="66"/>
      <c r="Y7" s="66"/>
      <c r="Z7" s="66"/>
      <c r="AA7" s="66"/>
      <c r="AB7" s="66"/>
      <c r="AC7" s="66"/>
      <c r="AD7" s="66" t="s">
        <v>5</v>
      </c>
      <c r="AE7" s="66"/>
      <c r="AF7" s="66"/>
      <c r="AG7" s="66"/>
      <c r="AH7" s="66"/>
      <c r="AI7" s="66"/>
      <c r="AJ7" s="66"/>
      <c r="AK7" s="4"/>
      <c r="AL7" s="66" t="s">
        <v>6</v>
      </c>
      <c r="AM7" s="66"/>
      <c r="AN7" s="66"/>
      <c r="AO7" s="66"/>
      <c r="AP7" s="66"/>
      <c r="AQ7" s="66"/>
      <c r="AR7" s="66"/>
      <c r="AS7" s="66"/>
      <c r="AT7" s="66" t="s">
        <v>7</v>
      </c>
      <c r="AU7" s="66"/>
      <c r="AV7" s="66"/>
      <c r="AW7" s="66"/>
      <c r="AX7" s="66"/>
      <c r="AY7" s="66"/>
      <c r="AZ7" s="66"/>
      <c r="BA7" s="66"/>
      <c r="BB7" s="66" t="s">
        <v>8</v>
      </c>
      <c r="BC7" s="66"/>
      <c r="BD7" s="66"/>
      <c r="BE7" s="66"/>
      <c r="BF7" s="66"/>
      <c r="BG7" s="66"/>
      <c r="BH7" s="66"/>
      <c r="BI7" s="66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Ad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4"/>
      <c r="AL8" s="70">
        <f>データ!S6</f>
        <v>173135</v>
      </c>
      <c r="AM8" s="70"/>
      <c r="AN8" s="70"/>
      <c r="AO8" s="70"/>
      <c r="AP8" s="70"/>
      <c r="AQ8" s="70"/>
      <c r="AR8" s="70"/>
      <c r="AS8" s="70"/>
      <c r="AT8" s="69">
        <f>データ!T6</f>
        <v>561.57000000000005</v>
      </c>
      <c r="AU8" s="69"/>
      <c r="AV8" s="69"/>
      <c r="AW8" s="69"/>
      <c r="AX8" s="69"/>
      <c r="AY8" s="69"/>
      <c r="AZ8" s="69"/>
      <c r="BA8" s="69"/>
      <c r="BB8" s="69">
        <f>データ!U6</f>
        <v>308.31</v>
      </c>
      <c r="BC8" s="69"/>
      <c r="BD8" s="69"/>
      <c r="BE8" s="69"/>
      <c r="BF8" s="69"/>
      <c r="BG8" s="69"/>
      <c r="BH8" s="69"/>
      <c r="BI8" s="69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6" t="s">
        <v>12</v>
      </c>
      <c r="C9" s="66"/>
      <c r="D9" s="66"/>
      <c r="E9" s="66"/>
      <c r="F9" s="66"/>
      <c r="G9" s="66"/>
      <c r="H9" s="66"/>
      <c r="I9" s="66" t="s">
        <v>13</v>
      </c>
      <c r="J9" s="66"/>
      <c r="K9" s="66"/>
      <c r="L9" s="66"/>
      <c r="M9" s="66"/>
      <c r="N9" s="66"/>
      <c r="O9" s="66"/>
      <c r="P9" s="66" t="s">
        <v>14</v>
      </c>
      <c r="Q9" s="66"/>
      <c r="R9" s="66"/>
      <c r="S9" s="66"/>
      <c r="T9" s="66"/>
      <c r="U9" s="66"/>
      <c r="V9" s="66"/>
      <c r="W9" s="66" t="s">
        <v>15</v>
      </c>
      <c r="X9" s="66"/>
      <c r="Y9" s="66"/>
      <c r="Z9" s="66"/>
      <c r="AA9" s="66"/>
      <c r="AB9" s="66"/>
      <c r="AC9" s="66"/>
      <c r="AD9" s="66" t="s">
        <v>16</v>
      </c>
      <c r="AE9" s="66"/>
      <c r="AF9" s="66"/>
      <c r="AG9" s="66"/>
      <c r="AH9" s="66"/>
      <c r="AI9" s="66"/>
      <c r="AJ9" s="66"/>
      <c r="AK9" s="4"/>
      <c r="AL9" s="66" t="s">
        <v>17</v>
      </c>
      <c r="AM9" s="66"/>
      <c r="AN9" s="66"/>
      <c r="AO9" s="66"/>
      <c r="AP9" s="66"/>
      <c r="AQ9" s="66"/>
      <c r="AR9" s="66"/>
      <c r="AS9" s="66"/>
      <c r="AT9" s="66" t="s">
        <v>18</v>
      </c>
      <c r="AU9" s="66"/>
      <c r="AV9" s="66"/>
      <c r="AW9" s="66"/>
      <c r="AX9" s="66"/>
      <c r="AY9" s="66"/>
      <c r="AZ9" s="66"/>
      <c r="BA9" s="66"/>
      <c r="BB9" s="66" t="s">
        <v>19</v>
      </c>
      <c r="BC9" s="66"/>
      <c r="BD9" s="66"/>
      <c r="BE9" s="66"/>
      <c r="BF9" s="66"/>
      <c r="BG9" s="66"/>
      <c r="BH9" s="66"/>
      <c r="BI9" s="66"/>
      <c r="BJ9" s="4"/>
      <c r="BK9" s="4"/>
      <c r="BL9" s="67" t="s">
        <v>20</v>
      </c>
      <c r="BM9" s="68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9" t="str">
        <f>データ!N6</f>
        <v>-</v>
      </c>
      <c r="C10" s="69"/>
      <c r="D10" s="69"/>
      <c r="E10" s="69"/>
      <c r="F10" s="69"/>
      <c r="G10" s="69"/>
      <c r="H10" s="69"/>
      <c r="I10" s="69">
        <f>データ!O6</f>
        <v>60.51</v>
      </c>
      <c r="J10" s="69"/>
      <c r="K10" s="69"/>
      <c r="L10" s="69"/>
      <c r="M10" s="69"/>
      <c r="N10" s="69"/>
      <c r="O10" s="69"/>
      <c r="P10" s="69">
        <f>データ!P6</f>
        <v>99.11</v>
      </c>
      <c r="Q10" s="69"/>
      <c r="R10" s="69"/>
      <c r="S10" s="69"/>
      <c r="T10" s="69"/>
      <c r="U10" s="69"/>
      <c r="V10" s="69"/>
      <c r="W10" s="69">
        <f>データ!Q6</f>
        <v>70.63</v>
      </c>
      <c r="X10" s="69"/>
      <c r="Y10" s="69"/>
      <c r="Z10" s="69"/>
      <c r="AA10" s="69"/>
      <c r="AB10" s="69"/>
      <c r="AC10" s="69"/>
      <c r="AD10" s="70">
        <f>データ!R6</f>
        <v>2253</v>
      </c>
      <c r="AE10" s="70"/>
      <c r="AF10" s="70"/>
      <c r="AG10" s="70"/>
      <c r="AH10" s="70"/>
      <c r="AI10" s="70"/>
      <c r="AJ10" s="70"/>
      <c r="AK10" s="2"/>
      <c r="AL10" s="70">
        <f>データ!V6</f>
        <v>171061</v>
      </c>
      <c r="AM10" s="70"/>
      <c r="AN10" s="70"/>
      <c r="AO10" s="70"/>
      <c r="AP10" s="70"/>
      <c r="AQ10" s="70"/>
      <c r="AR10" s="70"/>
      <c r="AS10" s="70"/>
      <c r="AT10" s="69">
        <f>データ!W6</f>
        <v>44.21</v>
      </c>
      <c r="AU10" s="69"/>
      <c r="AV10" s="69"/>
      <c r="AW10" s="69"/>
      <c r="AX10" s="69"/>
      <c r="AY10" s="69"/>
      <c r="AZ10" s="69"/>
      <c r="BA10" s="69"/>
      <c r="BB10" s="69">
        <f>データ!X6</f>
        <v>3869.28</v>
      </c>
      <c r="BC10" s="69"/>
      <c r="BD10" s="69"/>
      <c r="BE10" s="69"/>
      <c r="BF10" s="69"/>
      <c r="BG10" s="69"/>
      <c r="BH10" s="69"/>
      <c r="BI10" s="69"/>
      <c r="BJ10" s="2"/>
      <c r="BK10" s="2"/>
      <c r="BL10" s="59" t="s">
        <v>22</v>
      </c>
      <c r="BM10" s="6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24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>
      <c r="A14" s="2"/>
      <c r="B14" s="63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12131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北海道　苫小牧市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Ad</v>
      </c>
      <c r="M6" s="34">
        <f t="shared" si="3"/>
        <v>0</v>
      </c>
      <c r="N6" s="35" t="str">
        <f t="shared" si="3"/>
        <v>-</v>
      </c>
      <c r="O6" s="35">
        <f t="shared" si="3"/>
        <v>60.51</v>
      </c>
      <c r="P6" s="35">
        <f t="shared" si="3"/>
        <v>99.11</v>
      </c>
      <c r="Q6" s="35">
        <f t="shared" si="3"/>
        <v>70.63</v>
      </c>
      <c r="R6" s="35">
        <f t="shared" si="3"/>
        <v>2253</v>
      </c>
      <c r="S6" s="35">
        <f t="shared" si="3"/>
        <v>173135</v>
      </c>
      <c r="T6" s="35">
        <f t="shared" si="3"/>
        <v>561.57000000000005</v>
      </c>
      <c r="U6" s="35">
        <f t="shared" si="3"/>
        <v>308.31</v>
      </c>
      <c r="V6" s="35">
        <f t="shared" si="3"/>
        <v>171061</v>
      </c>
      <c r="W6" s="35">
        <f t="shared" si="3"/>
        <v>44.21</v>
      </c>
      <c r="X6" s="35">
        <f t="shared" si="3"/>
        <v>3869.28</v>
      </c>
      <c r="Y6" s="36">
        <f>IF(Y7="",NA(),Y7)</f>
        <v>114.16</v>
      </c>
      <c r="Z6" s="36">
        <f t="shared" ref="Z6:AH6" si="4">IF(Z7="",NA(),Z7)</f>
        <v>109.73</v>
      </c>
      <c r="AA6" s="36">
        <f t="shared" si="4"/>
        <v>112.47</v>
      </c>
      <c r="AB6" s="36">
        <f t="shared" si="4"/>
        <v>111.45</v>
      </c>
      <c r="AC6" s="36">
        <f t="shared" si="4"/>
        <v>113.08</v>
      </c>
      <c r="AD6" s="36">
        <f t="shared" si="4"/>
        <v>104.17</v>
      </c>
      <c r="AE6" s="36">
        <f t="shared" si="4"/>
        <v>105.07</v>
      </c>
      <c r="AF6" s="36">
        <f t="shared" si="4"/>
        <v>108.53</v>
      </c>
      <c r="AG6" s="36">
        <f t="shared" si="4"/>
        <v>108.52</v>
      </c>
      <c r="AH6" s="36">
        <f t="shared" si="4"/>
        <v>109.12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19.97</v>
      </c>
      <c r="AP6" s="36">
        <f t="shared" si="5"/>
        <v>23.32</v>
      </c>
      <c r="AQ6" s="36">
        <f t="shared" si="5"/>
        <v>4.72</v>
      </c>
      <c r="AR6" s="36">
        <f t="shared" si="5"/>
        <v>4.87</v>
      </c>
      <c r="AS6" s="36">
        <f t="shared" si="5"/>
        <v>3.8</v>
      </c>
      <c r="AT6" s="35" t="str">
        <f>IF(AT7="","",IF(AT7="-","【-】","【"&amp;SUBSTITUTE(TEXT(AT7,"#,##0.00"),"-","△")&amp;"】"))</f>
        <v>【4.38】</v>
      </c>
      <c r="AU6" s="36">
        <f>IF(AU7="",NA(),AU7)</f>
        <v>522.73</v>
      </c>
      <c r="AV6" s="36">
        <f t="shared" ref="AV6:BD6" si="6">IF(AV7="",NA(),AV7)</f>
        <v>374.43</v>
      </c>
      <c r="AW6" s="36">
        <f t="shared" si="6"/>
        <v>41.27</v>
      </c>
      <c r="AX6" s="36">
        <f t="shared" si="6"/>
        <v>43.61</v>
      </c>
      <c r="AY6" s="36">
        <f t="shared" si="6"/>
        <v>52.08</v>
      </c>
      <c r="AZ6" s="36">
        <f t="shared" si="6"/>
        <v>152.78</v>
      </c>
      <c r="BA6" s="36">
        <f t="shared" si="6"/>
        <v>179.3</v>
      </c>
      <c r="BB6" s="36">
        <f t="shared" si="6"/>
        <v>45.99</v>
      </c>
      <c r="BC6" s="36">
        <f t="shared" si="6"/>
        <v>47.32</v>
      </c>
      <c r="BD6" s="36">
        <f t="shared" si="6"/>
        <v>49.96</v>
      </c>
      <c r="BE6" s="35" t="str">
        <f>IF(BE7="","",IF(BE7="-","【-】","【"&amp;SUBSTITUTE(TEXT(BE7,"#,##0.00"),"-","△")&amp;"】"))</f>
        <v>【59.95】</v>
      </c>
      <c r="BF6" s="36">
        <f>IF(BF7="",NA(),BF7)</f>
        <v>781.83</v>
      </c>
      <c r="BG6" s="36">
        <f t="shared" ref="BG6:BO6" si="7">IF(BG7="",NA(),BG7)</f>
        <v>760</v>
      </c>
      <c r="BH6" s="36">
        <f t="shared" si="7"/>
        <v>741.75</v>
      </c>
      <c r="BI6" s="36">
        <f t="shared" si="7"/>
        <v>724.09</v>
      </c>
      <c r="BJ6" s="36">
        <f t="shared" si="7"/>
        <v>704.93</v>
      </c>
      <c r="BK6" s="36">
        <f t="shared" si="7"/>
        <v>935.65</v>
      </c>
      <c r="BL6" s="36">
        <f t="shared" si="7"/>
        <v>924.44</v>
      </c>
      <c r="BM6" s="36">
        <f t="shared" si="7"/>
        <v>963.16</v>
      </c>
      <c r="BN6" s="36">
        <f t="shared" si="7"/>
        <v>1017.47</v>
      </c>
      <c r="BO6" s="36">
        <f t="shared" si="7"/>
        <v>970.35</v>
      </c>
      <c r="BP6" s="35" t="str">
        <f>IF(BP7="","",IF(BP7="-","【-】","【"&amp;SUBSTITUTE(TEXT(BP7,"#,##0.00"),"-","△")&amp;"】"))</f>
        <v>【728.30】</v>
      </c>
      <c r="BQ6" s="36">
        <f>IF(BQ7="",NA(),BQ7)</f>
        <v>109.38</v>
      </c>
      <c r="BR6" s="36">
        <f t="shared" ref="BR6:BZ6" si="8">IF(BR7="",NA(),BR7)</f>
        <v>120.01</v>
      </c>
      <c r="BS6" s="36">
        <f t="shared" si="8"/>
        <v>111.24</v>
      </c>
      <c r="BT6" s="36">
        <f t="shared" si="8"/>
        <v>109.97</v>
      </c>
      <c r="BU6" s="36">
        <f t="shared" si="8"/>
        <v>114.69</v>
      </c>
      <c r="BV6" s="36">
        <f t="shared" si="8"/>
        <v>90.14</v>
      </c>
      <c r="BW6" s="36">
        <f t="shared" si="8"/>
        <v>90.24</v>
      </c>
      <c r="BX6" s="36">
        <f t="shared" si="8"/>
        <v>94.82</v>
      </c>
      <c r="BY6" s="36">
        <f t="shared" si="8"/>
        <v>96.37</v>
      </c>
      <c r="BZ6" s="36">
        <f t="shared" si="8"/>
        <v>99.26</v>
      </c>
      <c r="CA6" s="35" t="str">
        <f>IF(CA7="","",IF(CA7="-","【-】","【"&amp;SUBSTITUTE(TEXT(CA7,"#,##0.00"),"-","△")&amp;"】"))</f>
        <v>【100.04】</v>
      </c>
      <c r="CB6" s="36">
        <f>IF(CB7="",NA(),CB7)</f>
        <v>134.66</v>
      </c>
      <c r="CC6" s="36">
        <f t="shared" ref="CC6:CK6" si="9">IF(CC7="",NA(),CC7)</f>
        <v>124.42</v>
      </c>
      <c r="CD6" s="36">
        <f t="shared" si="9"/>
        <v>133.84</v>
      </c>
      <c r="CE6" s="36">
        <f t="shared" si="9"/>
        <v>136.79</v>
      </c>
      <c r="CF6" s="36">
        <f t="shared" si="9"/>
        <v>131.43</v>
      </c>
      <c r="CG6" s="36">
        <f t="shared" si="9"/>
        <v>169.64</v>
      </c>
      <c r="CH6" s="36">
        <f t="shared" si="9"/>
        <v>170.22</v>
      </c>
      <c r="CI6" s="36">
        <f t="shared" si="9"/>
        <v>162.88</v>
      </c>
      <c r="CJ6" s="36">
        <f t="shared" si="9"/>
        <v>162.65</v>
      </c>
      <c r="CK6" s="36">
        <f t="shared" si="9"/>
        <v>159.53</v>
      </c>
      <c r="CL6" s="35" t="str">
        <f>IF(CL7="","",IF(CL7="-","【-】","【"&amp;SUBSTITUTE(TEXT(CL7,"#,##0.00"),"-","△")&amp;"】"))</f>
        <v>【137.82】</v>
      </c>
      <c r="CM6" s="36">
        <f>IF(CM7="",NA(),CM7)</f>
        <v>68.62</v>
      </c>
      <c r="CN6" s="36">
        <f t="shared" ref="CN6:CV6" si="10">IF(CN7="",NA(),CN7)</f>
        <v>77.040000000000006</v>
      </c>
      <c r="CO6" s="36">
        <f t="shared" si="10"/>
        <v>74.819999999999993</v>
      </c>
      <c r="CP6" s="36">
        <f t="shared" si="10"/>
        <v>80.94</v>
      </c>
      <c r="CQ6" s="36">
        <f t="shared" si="10"/>
        <v>79.36</v>
      </c>
      <c r="CR6" s="36">
        <f t="shared" si="10"/>
        <v>67.569999999999993</v>
      </c>
      <c r="CS6" s="36">
        <f t="shared" si="10"/>
        <v>67.099999999999994</v>
      </c>
      <c r="CT6" s="36">
        <f t="shared" si="10"/>
        <v>67.95</v>
      </c>
      <c r="CU6" s="36">
        <f t="shared" si="10"/>
        <v>66.63</v>
      </c>
      <c r="CV6" s="36">
        <f t="shared" si="10"/>
        <v>67.040000000000006</v>
      </c>
      <c r="CW6" s="35" t="str">
        <f>IF(CW7="","",IF(CW7="-","【-】","【"&amp;SUBSTITUTE(TEXT(CW7,"#,##0.00"),"-","△")&amp;"】"))</f>
        <v>【60.09】</v>
      </c>
      <c r="CX6" s="36">
        <f>IF(CX7="",NA(),CX7)</f>
        <v>99.67</v>
      </c>
      <c r="CY6" s="36">
        <f t="shared" ref="CY6:DG6" si="11">IF(CY7="",NA(),CY7)</f>
        <v>99.69</v>
      </c>
      <c r="CZ6" s="36">
        <f t="shared" si="11"/>
        <v>99.73</v>
      </c>
      <c r="DA6" s="36">
        <f t="shared" si="11"/>
        <v>99.74</v>
      </c>
      <c r="DB6" s="36">
        <f t="shared" si="11"/>
        <v>99.74</v>
      </c>
      <c r="DC6" s="36">
        <f t="shared" si="11"/>
        <v>92.87</v>
      </c>
      <c r="DD6" s="36">
        <f t="shared" si="11"/>
        <v>93.01</v>
      </c>
      <c r="DE6" s="36">
        <f t="shared" si="11"/>
        <v>93.12</v>
      </c>
      <c r="DF6" s="36">
        <f t="shared" si="11"/>
        <v>93.38</v>
      </c>
      <c r="DG6" s="36">
        <f t="shared" si="11"/>
        <v>93.5</v>
      </c>
      <c r="DH6" s="35" t="str">
        <f>IF(DH7="","",IF(DH7="-","【-】","【"&amp;SUBSTITUTE(TEXT(DH7,"#,##0.00"),"-","△")&amp;"】"))</f>
        <v>【94.90】</v>
      </c>
      <c r="DI6" s="36">
        <f>IF(DI7="",NA(),DI7)</f>
        <v>19.149999999999999</v>
      </c>
      <c r="DJ6" s="36">
        <f t="shared" ref="DJ6:DR6" si="12">IF(DJ7="",NA(),DJ7)</f>
        <v>19.87</v>
      </c>
      <c r="DK6" s="36">
        <f t="shared" si="12"/>
        <v>42.53</v>
      </c>
      <c r="DL6" s="36">
        <f t="shared" si="12"/>
        <v>43.74</v>
      </c>
      <c r="DM6" s="36">
        <f t="shared" si="12"/>
        <v>45.06</v>
      </c>
      <c r="DN6" s="36">
        <f t="shared" si="12"/>
        <v>16.02</v>
      </c>
      <c r="DO6" s="36">
        <f t="shared" si="12"/>
        <v>16.559999999999999</v>
      </c>
      <c r="DP6" s="36">
        <f t="shared" si="12"/>
        <v>28.35</v>
      </c>
      <c r="DQ6" s="36">
        <f t="shared" si="12"/>
        <v>27.96</v>
      </c>
      <c r="DR6" s="36">
        <f t="shared" si="12"/>
        <v>28.81</v>
      </c>
      <c r="DS6" s="35" t="str">
        <f>IF(DS7="","",IF(DS7="-","【-】","【"&amp;SUBSTITUTE(TEXT(DS7,"#,##0.00"),"-","△")&amp;"】"))</f>
        <v>【37.36】</v>
      </c>
      <c r="DT6" s="36">
        <f>IF(DT7="",NA(),DT7)</f>
        <v>2.4700000000000002</v>
      </c>
      <c r="DU6" s="36">
        <f t="shared" ref="DU6:EC6" si="13">IF(DU7="",NA(),DU7)</f>
        <v>2.5499999999999998</v>
      </c>
      <c r="DV6" s="36">
        <f t="shared" si="13"/>
        <v>2.71</v>
      </c>
      <c r="DW6" s="36">
        <f t="shared" si="13"/>
        <v>3.23</v>
      </c>
      <c r="DX6" s="36">
        <f t="shared" si="13"/>
        <v>4</v>
      </c>
      <c r="DY6" s="36">
        <f t="shared" si="13"/>
        <v>2.68</v>
      </c>
      <c r="DZ6" s="36">
        <f t="shared" si="13"/>
        <v>2.82</v>
      </c>
      <c r="EA6" s="36">
        <f t="shared" si="13"/>
        <v>3.05</v>
      </c>
      <c r="EB6" s="36">
        <f t="shared" si="13"/>
        <v>3.4</v>
      </c>
      <c r="EC6" s="36">
        <f t="shared" si="13"/>
        <v>3.84</v>
      </c>
      <c r="ED6" s="35" t="str">
        <f>IF(ED7="","",IF(ED7="-","【-】","【"&amp;SUBSTITUTE(TEXT(ED7,"#,##0.00"),"-","△")&amp;"】"))</f>
        <v>【4.96】</v>
      </c>
      <c r="EE6" s="36">
        <f>IF(EE7="",NA(),EE7)</f>
        <v>0.05</v>
      </c>
      <c r="EF6" s="36">
        <f t="shared" ref="EF6:EN6" si="14">IF(EF7="",NA(),EF7)</f>
        <v>0.05</v>
      </c>
      <c r="EG6" s="36">
        <f t="shared" si="14"/>
        <v>0.03</v>
      </c>
      <c r="EH6" s="36">
        <f t="shared" si="14"/>
        <v>0.05</v>
      </c>
      <c r="EI6" s="36">
        <f t="shared" si="14"/>
        <v>0.11</v>
      </c>
      <c r="EJ6" s="36">
        <f t="shared" si="14"/>
        <v>0.14000000000000001</v>
      </c>
      <c r="EK6" s="36">
        <f t="shared" si="14"/>
        <v>0.11</v>
      </c>
      <c r="EL6" s="36">
        <f t="shared" si="14"/>
        <v>0.08</v>
      </c>
      <c r="EM6" s="36">
        <f t="shared" si="14"/>
        <v>0.22</v>
      </c>
      <c r="EN6" s="36">
        <f t="shared" si="14"/>
        <v>0.28000000000000003</v>
      </c>
      <c r="EO6" s="35" t="str">
        <f>IF(EO7="","",IF(EO7="-","【-】","【"&amp;SUBSTITUTE(TEXT(EO7,"#,##0.00"),"-","△")&amp;"】"))</f>
        <v>【0.27】</v>
      </c>
    </row>
    <row r="7" spans="1:148" s="37" customFormat="1">
      <c r="A7" s="29"/>
      <c r="B7" s="38">
        <v>2016</v>
      </c>
      <c r="C7" s="38">
        <v>12131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60.51</v>
      </c>
      <c r="P7" s="39">
        <v>99.11</v>
      </c>
      <c r="Q7" s="39">
        <v>70.63</v>
      </c>
      <c r="R7" s="39">
        <v>2253</v>
      </c>
      <c r="S7" s="39">
        <v>173135</v>
      </c>
      <c r="T7" s="39">
        <v>561.57000000000005</v>
      </c>
      <c r="U7" s="39">
        <v>308.31</v>
      </c>
      <c r="V7" s="39">
        <v>171061</v>
      </c>
      <c r="W7" s="39">
        <v>44.21</v>
      </c>
      <c r="X7" s="39">
        <v>3869.28</v>
      </c>
      <c r="Y7" s="39">
        <v>114.16</v>
      </c>
      <c r="Z7" s="39">
        <v>109.73</v>
      </c>
      <c r="AA7" s="39">
        <v>112.47</v>
      </c>
      <c r="AB7" s="39">
        <v>111.45</v>
      </c>
      <c r="AC7" s="39">
        <v>113.08</v>
      </c>
      <c r="AD7" s="39">
        <v>104.17</v>
      </c>
      <c r="AE7" s="39">
        <v>105.07</v>
      </c>
      <c r="AF7" s="39">
        <v>108.53</v>
      </c>
      <c r="AG7" s="39">
        <v>108.52</v>
      </c>
      <c r="AH7" s="39">
        <v>109.12</v>
      </c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19.97</v>
      </c>
      <c r="AP7" s="39">
        <v>23.32</v>
      </c>
      <c r="AQ7" s="39">
        <v>4.72</v>
      </c>
      <c r="AR7" s="39">
        <v>4.87</v>
      </c>
      <c r="AS7" s="39">
        <v>3.8</v>
      </c>
      <c r="AT7" s="39">
        <v>4.38</v>
      </c>
      <c r="AU7" s="39">
        <v>522.73</v>
      </c>
      <c r="AV7" s="39">
        <v>374.43</v>
      </c>
      <c r="AW7" s="39">
        <v>41.27</v>
      </c>
      <c r="AX7" s="39">
        <v>43.61</v>
      </c>
      <c r="AY7" s="39">
        <v>52.08</v>
      </c>
      <c r="AZ7" s="39">
        <v>152.78</v>
      </c>
      <c r="BA7" s="39">
        <v>179.3</v>
      </c>
      <c r="BB7" s="39">
        <v>45.99</v>
      </c>
      <c r="BC7" s="39">
        <v>47.32</v>
      </c>
      <c r="BD7" s="39">
        <v>49.96</v>
      </c>
      <c r="BE7" s="39">
        <v>59.95</v>
      </c>
      <c r="BF7" s="39">
        <v>781.83</v>
      </c>
      <c r="BG7" s="39">
        <v>760</v>
      </c>
      <c r="BH7" s="39">
        <v>741.75</v>
      </c>
      <c r="BI7" s="39">
        <v>724.09</v>
      </c>
      <c r="BJ7" s="39">
        <v>704.93</v>
      </c>
      <c r="BK7" s="39">
        <v>935.65</v>
      </c>
      <c r="BL7" s="39">
        <v>924.44</v>
      </c>
      <c r="BM7" s="39">
        <v>963.16</v>
      </c>
      <c r="BN7" s="39">
        <v>1017.47</v>
      </c>
      <c r="BO7" s="39">
        <v>970.35</v>
      </c>
      <c r="BP7" s="39">
        <v>728.3</v>
      </c>
      <c r="BQ7" s="39">
        <v>109.38</v>
      </c>
      <c r="BR7" s="39">
        <v>120.01</v>
      </c>
      <c r="BS7" s="39">
        <v>111.24</v>
      </c>
      <c r="BT7" s="39">
        <v>109.97</v>
      </c>
      <c r="BU7" s="39">
        <v>114.69</v>
      </c>
      <c r="BV7" s="39">
        <v>90.14</v>
      </c>
      <c r="BW7" s="39">
        <v>90.24</v>
      </c>
      <c r="BX7" s="39">
        <v>94.82</v>
      </c>
      <c r="BY7" s="39">
        <v>96.37</v>
      </c>
      <c r="BZ7" s="39">
        <v>99.26</v>
      </c>
      <c r="CA7" s="39">
        <v>100.04</v>
      </c>
      <c r="CB7" s="39">
        <v>134.66</v>
      </c>
      <c r="CC7" s="39">
        <v>124.42</v>
      </c>
      <c r="CD7" s="39">
        <v>133.84</v>
      </c>
      <c r="CE7" s="39">
        <v>136.79</v>
      </c>
      <c r="CF7" s="39">
        <v>131.43</v>
      </c>
      <c r="CG7" s="39">
        <v>169.64</v>
      </c>
      <c r="CH7" s="39">
        <v>170.22</v>
      </c>
      <c r="CI7" s="39">
        <v>162.88</v>
      </c>
      <c r="CJ7" s="39">
        <v>162.65</v>
      </c>
      <c r="CK7" s="39">
        <v>159.53</v>
      </c>
      <c r="CL7" s="39">
        <v>137.82</v>
      </c>
      <c r="CM7" s="39">
        <v>68.62</v>
      </c>
      <c r="CN7" s="39">
        <v>77.040000000000006</v>
      </c>
      <c r="CO7" s="39">
        <v>74.819999999999993</v>
      </c>
      <c r="CP7" s="39">
        <v>80.94</v>
      </c>
      <c r="CQ7" s="39">
        <v>79.36</v>
      </c>
      <c r="CR7" s="39">
        <v>67.569999999999993</v>
      </c>
      <c r="CS7" s="39">
        <v>67.099999999999994</v>
      </c>
      <c r="CT7" s="39">
        <v>67.95</v>
      </c>
      <c r="CU7" s="39">
        <v>66.63</v>
      </c>
      <c r="CV7" s="39">
        <v>67.040000000000006</v>
      </c>
      <c r="CW7" s="39">
        <v>60.09</v>
      </c>
      <c r="CX7" s="39">
        <v>99.67</v>
      </c>
      <c r="CY7" s="39">
        <v>99.69</v>
      </c>
      <c r="CZ7" s="39">
        <v>99.73</v>
      </c>
      <c r="DA7" s="39">
        <v>99.74</v>
      </c>
      <c r="DB7" s="39">
        <v>99.74</v>
      </c>
      <c r="DC7" s="39">
        <v>92.87</v>
      </c>
      <c r="DD7" s="39">
        <v>93.01</v>
      </c>
      <c r="DE7" s="39">
        <v>93.12</v>
      </c>
      <c r="DF7" s="39">
        <v>93.38</v>
      </c>
      <c r="DG7" s="39">
        <v>93.5</v>
      </c>
      <c r="DH7" s="39">
        <v>94.9</v>
      </c>
      <c r="DI7" s="39">
        <v>19.149999999999999</v>
      </c>
      <c r="DJ7" s="39">
        <v>19.87</v>
      </c>
      <c r="DK7" s="39">
        <v>42.53</v>
      </c>
      <c r="DL7" s="39">
        <v>43.74</v>
      </c>
      <c r="DM7" s="39">
        <v>45.06</v>
      </c>
      <c r="DN7" s="39">
        <v>16.02</v>
      </c>
      <c r="DO7" s="39">
        <v>16.559999999999999</v>
      </c>
      <c r="DP7" s="39">
        <v>28.35</v>
      </c>
      <c r="DQ7" s="39">
        <v>27.96</v>
      </c>
      <c r="DR7" s="39">
        <v>28.81</v>
      </c>
      <c r="DS7" s="39">
        <v>37.36</v>
      </c>
      <c r="DT7" s="39">
        <v>2.4700000000000002</v>
      </c>
      <c r="DU7" s="39">
        <v>2.5499999999999998</v>
      </c>
      <c r="DV7" s="39">
        <v>2.71</v>
      </c>
      <c r="DW7" s="39">
        <v>3.23</v>
      </c>
      <c r="DX7" s="39">
        <v>4</v>
      </c>
      <c r="DY7" s="39">
        <v>2.68</v>
      </c>
      <c r="DZ7" s="39">
        <v>2.82</v>
      </c>
      <c r="EA7" s="39">
        <v>3.05</v>
      </c>
      <c r="EB7" s="39">
        <v>3.4</v>
      </c>
      <c r="EC7" s="39">
        <v>3.84</v>
      </c>
      <c r="ED7" s="39">
        <v>4.96</v>
      </c>
      <c r="EE7" s="39">
        <v>0.05</v>
      </c>
      <c r="EF7" s="39">
        <v>0.05</v>
      </c>
      <c r="EG7" s="39">
        <v>0.03</v>
      </c>
      <c r="EH7" s="39">
        <v>0.05</v>
      </c>
      <c r="EI7" s="39">
        <v>0.11</v>
      </c>
      <c r="EJ7" s="39">
        <v>0.14000000000000001</v>
      </c>
      <c r="EK7" s="39">
        <v>0.11</v>
      </c>
      <c r="EL7" s="39">
        <v>0.08</v>
      </c>
      <c r="EM7" s="39">
        <v>0.22</v>
      </c>
      <c r="EN7" s="39">
        <v>0.28000000000000003</v>
      </c>
      <c r="EO7" s="39">
        <v>0.27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苫小牧市</cp:lastModifiedBy>
  <dcterms:created xsi:type="dcterms:W3CDTF">2017-12-25T01:49:21Z</dcterms:created>
  <dcterms:modified xsi:type="dcterms:W3CDTF">2018-02-05T02:22:04Z</dcterms:modified>
  <cp:category/>
</cp:coreProperties>
</file>