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市民税課\0501公開ＨＰ用様式入れ\市申告・光ディスク関係（南最終確認中）\Ｈ30市申告\"/>
    </mc:Choice>
  </mc:AlternateContent>
  <bookViews>
    <workbookView xWindow="480" yWindow="15" windowWidth="12795" windowHeight="8895"/>
  </bookViews>
  <sheets>
    <sheet name="入力シート" sheetId="13" r:id="rId1"/>
    <sheet name="申告書" sheetId="14" r:id="rId2"/>
    <sheet name="控印刷" sheetId="16" r:id="rId3"/>
  </sheets>
  <calcPr calcId="162913"/>
</workbook>
</file>

<file path=xl/calcChain.xml><?xml version="1.0" encoding="utf-8"?>
<calcChain xmlns="http://schemas.openxmlformats.org/spreadsheetml/2006/main">
  <c r="BY6" i="16" l="1"/>
  <c r="BY6" i="14"/>
  <c r="Z190" i="16" l="1"/>
  <c r="AX190" i="16" s="1"/>
  <c r="S185" i="16"/>
  <c r="AP185" i="16" s="1"/>
  <c r="S180" i="16"/>
  <c r="AP180" i="16" s="1"/>
  <c r="AX176" i="16"/>
  <c r="AN176" i="16"/>
  <c r="Z176" i="16"/>
  <c r="P176" i="16"/>
  <c r="AX172" i="16"/>
  <c r="AN172" i="16"/>
  <c r="Z172" i="16"/>
  <c r="P172" i="16"/>
  <c r="AX166" i="16"/>
  <c r="AN166" i="16"/>
  <c r="Z166" i="16"/>
  <c r="P166" i="16"/>
  <c r="AX162" i="16"/>
  <c r="AN162" i="16"/>
  <c r="Z162" i="16"/>
  <c r="P162" i="16"/>
  <c r="AX158" i="16"/>
  <c r="AN158" i="16"/>
  <c r="Z158" i="16"/>
  <c r="P158" i="16"/>
  <c r="AX154" i="16"/>
  <c r="AN154" i="16"/>
  <c r="Z154" i="16"/>
  <c r="P154" i="16"/>
  <c r="AX150" i="16"/>
  <c r="AN150" i="16"/>
  <c r="Z150" i="16"/>
  <c r="P150" i="16"/>
  <c r="AX146" i="16"/>
  <c r="AN146" i="16"/>
  <c r="Z146" i="16"/>
  <c r="P146" i="16"/>
  <c r="AU140" i="16"/>
  <c r="AX136" i="16"/>
  <c r="AH136" i="16"/>
  <c r="R136" i="16"/>
  <c r="AX132" i="16"/>
  <c r="AH132" i="16"/>
  <c r="R132" i="16"/>
  <c r="K112" i="16"/>
  <c r="AA106" i="16"/>
  <c r="K106" i="16"/>
  <c r="AQ100" i="16"/>
  <c r="AA100" i="16"/>
  <c r="K100" i="16"/>
  <c r="AU180" i="16" l="1"/>
  <c r="AU185" i="16"/>
  <c r="AI180" i="16"/>
  <c r="AI185" i="16"/>
  <c r="FC182" i="16"/>
  <c r="EU182" i="16"/>
  <c r="EM188" i="14"/>
  <c r="EE188" i="14"/>
  <c r="P82" i="13"/>
  <c r="K112" i="14"/>
  <c r="F52" i="13"/>
  <c r="G52" i="13" s="1"/>
  <c r="F50" i="13"/>
  <c r="P116" i="13" l="1"/>
  <c r="O116" i="13"/>
  <c r="O115" i="13"/>
  <c r="P115" i="13" s="1"/>
  <c r="FR191" i="14" l="1"/>
  <c r="FL191" i="14" s="1"/>
  <c r="O117" i="13"/>
  <c r="FZ188" i="14" s="1"/>
  <c r="GD185" i="14"/>
  <c r="FX185" i="14"/>
  <c r="FP185" i="14"/>
  <c r="FJ185" i="14"/>
  <c r="FD185" i="14"/>
  <c r="FJ188" i="14" l="1"/>
  <c r="FD191" i="14"/>
  <c r="FD188" i="14"/>
  <c r="FP188" i="14"/>
  <c r="AA3" i="13"/>
  <c r="I25" i="14" s="1"/>
  <c r="I56" i="13" l="1"/>
  <c r="AM90" i="13" l="1"/>
  <c r="EX139" i="16" s="1"/>
  <c r="AM89" i="13"/>
  <c r="EX123" i="16" s="1"/>
  <c r="AM88" i="13"/>
  <c r="EX107" i="14" s="1"/>
  <c r="AM87" i="13"/>
  <c r="EX91" i="16" s="1"/>
  <c r="AM86" i="13"/>
  <c r="EX75" i="16" s="1"/>
  <c r="AM85" i="13"/>
  <c r="EX59" i="16" s="1"/>
  <c r="AM84" i="13"/>
  <c r="EX43" i="16" s="1"/>
  <c r="AM83" i="13"/>
  <c r="EX27" i="16" s="1"/>
  <c r="AM82" i="13"/>
  <c r="EX7" i="16" s="1"/>
  <c r="EX27" i="14" l="1"/>
  <c r="EX7" i="14"/>
  <c r="EX59" i="14"/>
  <c r="EX139" i="14"/>
  <c r="EX123" i="14"/>
  <c r="EX107" i="16"/>
  <c r="EX91" i="14"/>
  <c r="EX75" i="14"/>
  <c r="EX43" i="14"/>
  <c r="FK190" i="16"/>
  <c r="FK185" i="16"/>
  <c r="FK180" i="16"/>
  <c r="FK175" i="16"/>
  <c r="FK170" i="16"/>
  <c r="FK165" i="16"/>
  <c r="EX147" i="16"/>
  <c r="FY142" i="16"/>
  <c r="FO142" i="16"/>
  <c r="FY137" i="16"/>
  <c r="FO137" i="16"/>
  <c r="FY132" i="16"/>
  <c r="FO132" i="16"/>
  <c r="EX131" i="16"/>
  <c r="FY127" i="16"/>
  <c r="FO127" i="16"/>
  <c r="FY122" i="16"/>
  <c r="FO122" i="16"/>
  <c r="FY117" i="16"/>
  <c r="FO117" i="16"/>
  <c r="EX115" i="16"/>
  <c r="FY112" i="16"/>
  <c r="FO112" i="16"/>
  <c r="FY107" i="16"/>
  <c r="FO107" i="16"/>
  <c r="FY102" i="16"/>
  <c r="FO102" i="16"/>
  <c r="EX99" i="16"/>
  <c r="FY97" i="16"/>
  <c r="FO97" i="16"/>
  <c r="FY92" i="16"/>
  <c r="FO92" i="16"/>
  <c r="AL89" i="16"/>
  <c r="AC89" i="16"/>
  <c r="S89" i="16"/>
  <c r="K89" i="16"/>
  <c r="FY87" i="16"/>
  <c r="FO87" i="16"/>
  <c r="EX83" i="16"/>
  <c r="AL83" i="16"/>
  <c r="AC83" i="16"/>
  <c r="S83" i="16"/>
  <c r="K83" i="16"/>
  <c r="AK77" i="16"/>
  <c r="S77" i="16"/>
  <c r="AK73" i="16"/>
  <c r="S73" i="16"/>
  <c r="EX67" i="16"/>
  <c r="AC53" i="16"/>
  <c r="K53" i="16"/>
  <c r="EX51" i="16"/>
  <c r="AC47" i="16"/>
  <c r="K47" i="16"/>
  <c r="AI41" i="16"/>
  <c r="W41" i="16"/>
  <c r="K41" i="16"/>
  <c r="EX35" i="16"/>
  <c r="BM30" i="16"/>
  <c r="BA30" i="16"/>
  <c r="EX15" i="16"/>
  <c r="FK180" i="14" l="1"/>
  <c r="FK175" i="14"/>
  <c r="FK170" i="14"/>
  <c r="FK165" i="14"/>
  <c r="F112" i="13"/>
  <c r="F113" i="13"/>
  <c r="F114" i="13"/>
  <c r="F111" i="13"/>
  <c r="Q3" i="13"/>
  <c r="I9" i="14" s="1"/>
  <c r="I9" i="16" l="1"/>
  <c r="AG95" i="13"/>
  <c r="C65" i="13" l="1"/>
  <c r="C69" i="13"/>
  <c r="F65" i="13"/>
  <c r="F69" i="13"/>
  <c r="I69" i="13"/>
  <c r="O1" i="13" l="1"/>
  <c r="V1" i="14" s="1"/>
  <c r="BM30" i="14"/>
  <c r="BA30" i="14"/>
  <c r="BA25" i="14"/>
  <c r="V1" i="16" l="1"/>
  <c r="AI101" i="13"/>
  <c r="BW179" i="14" s="1"/>
  <c r="AH101" i="13"/>
  <c r="BU179" i="14" s="1"/>
  <c r="AI95" i="13" l="1"/>
  <c r="AZ185" i="16" s="1"/>
  <c r="AJ95" i="13"/>
  <c r="S3" i="13"/>
  <c r="BA20" i="16" s="1"/>
  <c r="AG101" i="13"/>
  <c r="DB159" i="16" s="1"/>
  <c r="Z101" i="13"/>
  <c r="EU159" i="16" s="1"/>
  <c r="AZ185" i="14" l="1"/>
  <c r="EU159" i="14"/>
  <c r="DB159" i="14"/>
  <c r="BA20" i="14"/>
  <c r="EX147" i="14"/>
  <c r="EX131" i="14"/>
  <c r="EX115" i="14"/>
  <c r="EX99" i="14"/>
  <c r="EX83" i="14"/>
  <c r="EX67" i="14"/>
  <c r="EX51" i="14"/>
  <c r="EX35" i="14"/>
  <c r="AO90" i="13"/>
  <c r="AO89" i="13"/>
  <c r="AO88" i="13"/>
  <c r="AO87" i="13"/>
  <c r="EL99" i="16" s="1"/>
  <c r="AO86" i="13"/>
  <c r="EL83" i="16" s="1"/>
  <c r="AO85" i="13"/>
  <c r="EL67" i="16" s="1"/>
  <c r="AO84" i="13"/>
  <c r="EL51" i="16" s="1"/>
  <c r="AO83" i="13"/>
  <c r="EL35" i="16" s="1"/>
  <c r="AO82" i="13"/>
  <c r="EL15" i="16" s="1"/>
  <c r="EL131" i="14" l="1"/>
  <c r="EL131" i="16"/>
  <c r="EL115" i="14"/>
  <c r="EL115" i="16"/>
  <c r="EL147" i="14"/>
  <c r="EL147" i="16"/>
  <c r="EL99" i="14"/>
  <c r="EL35" i="14"/>
  <c r="EL67" i="14"/>
  <c r="EL83" i="14"/>
  <c r="EL15" i="14"/>
  <c r="EL51" i="14"/>
  <c r="T33" i="13"/>
  <c r="DT20" i="16" l="1"/>
  <c r="AD32" i="13"/>
  <c r="DT20" i="14"/>
  <c r="AE32" i="13"/>
  <c r="AF32" i="13"/>
  <c r="AA32" i="13"/>
  <c r="AG32" i="13"/>
  <c r="AB32" i="13"/>
  <c r="AH32" i="13"/>
  <c r="AC32" i="13"/>
  <c r="AI32" i="13"/>
  <c r="V101" i="13" l="1"/>
  <c r="D23" i="13" l="1"/>
  <c r="H32" i="13"/>
  <c r="I32" i="13"/>
  <c r="FO147" i="16" s="1"/>
  <c r="FY142" i="14"/>
  <c r="FY137" i="14"/>
  <c r="FY132" i="14"/>
  <c r="FY127" i="14"/>
  <c r="FY122" i="14"/>
  <c r="FY117" i="14"/>
  <c r="FY112" i="14"/>
  <c r="FY107" i="14"/>
  <c r="FY102" i="14"/>
  <c r="FY97" i="14"/>
  <c r="FY92" i="14"/>
  <c r="FY87" i="14"/>
  <c r="FO142" i="14"/>
  <c r="FO137" i="14"/>
  <c r="FO132" i="14"/>
  <c r="FO127" i="14"/>
  <c r="FO122" i="14"/>
  <c r="FO117" i="14"/>
  <c r="FO112" i="14"/>
  <c r="FO107" i="14"/>
  <c r="FO102" i="14"/>
  <c r="FO97" i="14"/>
  <c r="FO92" i="14"/>
  <c r="FO87" i="14"/>
  <c r="AR16" i="13" l="1"/>
  <c r="S67" i="16" s="1"/>
  <c r="AR14" i="13"/>
  <c r="S59" i="16" s="1"/>
  <c r="AR15" i="13"/>
  <c r="S63" i="16" s="1"/>
  <c r="AS90" i="13"/>
  <c r="AS89" i="13"/>
  <c r="AS88" i="13"/>
  <c r="AS87" i="13"/>
  <c r="AS85" i="13"/>
  <c r="AU15" i="13" l="1"/>
  <c r="P63" i="16" s="1"/>
  <c r="AT15" i="13"/>
  <c r="K63" i="16" s="1"/>
  <c r="AU14" i="13"/>
  <c r="P59" i="16" s="1"/>
  <c r="AT14" i="13"/>
  <c r="K59" i="16" s="1"/>
  <c r="AS16" i="13"/>
  <c r="AK67" i="16" s="1"/>
  <c r="S67" i="14"/>
  <c r="AU16" i="13"/>
  <c r="P67" i="16" s="1"/>
  <c r="AT16" i="13"/>
  <c r="K67" i="16" s="1"/>
  <c r="S63" i="14"/>
  <c r="AS15" i="13"/>
  <c r="AK63" i="16" s="1"/>
  <c r="S59" i="14"/>
  <c r="AS14" i="13"/>
  <c r="AK59" i="16" s="1"/>
  <c r="AT85" i="13"/>
  <c r="AT87" i="13"/>
  <c r="AU87" i="13"/>
  <c r="AT88" i="13"/>
  <c r="AU88" i="13"/>
  <c r="AU89" i="13"/>
  <c r="AT89" i="13"/>
  <c r="AU90" i="13"/>
  <c r="AT90" i="13"/>
  <c r="AX176" i="14"/>
  <c r="AN176" i="14"/>
  <c r="AX172" i="14"/>
  <c r="AN172" i="14"/>
  <c r="Z176" i="14"/>
  <c r="Z172" i="14"/>
  <c r="P176" i="14"/>
  <c r="P172" i="14"/>
  <c r="AN166" i="14"/>
  <c r="AX166" i="14"/>
  <c r="Z166" i="14"/>
  <c r="P166" i="14"/>
  <c r="AN162" i="14"/>
  <c r="AN158" i="14"/>
  <c r="AX162" i="14"/>
  <c r="AX158" i="14"/>
  <c r="Z162" i="14"/>
  <c r="Z158" i="14"/>
  <c r="P162" i="14"/>
  <c r="P158" i="14"/>
  <c r="AX154" i="14"/>
  <c r="AX150" i="14"/>
  <c r="AX146" i="14"/>
  <c r="AN154" i="14"/>
  <c r="AN150" i="14"/>
  <c r="AN146" i="14"/>
  <c r="Z154" i="14"/>
  <c r="Z150" i="14"/>
  <c r="Z146" i="14"/>
  <c r="P154" i="14"/>
  <c r="P150" i="14"/>
  <c r="P146" i="14"/>
  <c r="G76" i="13"/>
  <c r="O75" i="13" s="1"/>
  <c r="D76" i="13"/>
  <c r="O74" i="13" s="1"/>
  <c r="F76" i="13"/>
  <c r="C76" i="13"/>
  <c r="J69" i="13"/>
  <c r="O65" i="13" s="1"/>
  <c r="G69" i="13"/>
  <c r="O64" i="13" s="1"/>
  <c r="P64" i="13" s="1"/>
  <c r="D69" i="13"/>
  <c r="O63" i="13" s="1"/>
  <c r="P63" i="13" s="1"/>
  <c r="G65" i="13"/>
  <c r="O62" i="13" s="1"/>
  <c r="P62" i="13" s="1"/>
  <c r="D65" i="13"/>
  <c r="O61" i="13" s="1"/>
  <c r="P61" i="13" s="1"/>
  <c r="AU140" i="14"/>
  <c r="AA106" i="14"/>
  <c r="K106" i="14"/>
  <c r="AQ100" i="14"/>
  <c r="AA100" i="14"/>
  <c r="K100" i="14"/>
  <c r="AL89" i="14"/>
  <c r="AC89" i="14"/>
  <c r="S89" i="14"/>
  <c r="K89" i="14"/>
  <c r="AL83" i="14"/>
  <c r="AC83" i="14"/>
  <c r="S83" i="14"/>
  <c r="K83" i="14"/>
  <c r="Q63" i="13" l="1"/>
  <c r="AK67" i="14"/>
  <c r="AK59" i="14"/>
  <c r="AK63" i="14"/>
  <c r="K59" i="14"/>
  <c r="P59" i="14"/>
  <c r="K67" i="14"/>
  <c r="K63" i="14"/>
  <c r="P67" i="14"/>
  <c r="P63" i="14"/>
  <c r="Q61" i="13"/>
  <c r="AX136" i="14"/>
  <c r="AH136" i="14"/>
  <c r="R136" i="14"/>
  <c r="AX132" i="14"/>
  <c r="AH132" i="14"/>
  <c r="R132" i="14"/>
  <c r="AK77" i="14" l="1"/>
  <c r="S77" i="14"/>
  <c r="AK73" i="14"/>
  <c r="S73" i="14"/>
  <c r="F38" i="13"/>
  <c r="G36" i="13"/>
  <c r="AU73" i="16" s="1"/>
  <c r="J24" i="13"/>
  <c r="J25" i="13"/>
  <c r="J27" i="13"/>
  <c r="J28" i="13"/>
  <c r="J30" i="13"/>
  <c r="J31" i="13"/>
  <c r="J22" i="13"/>
  <c r="J20" i="13"/>
  <c r="J23" i="13" s="1"/>
  <c r="AC53" i="14"/>
  <c r="K53" i="14"/>
  <c r="K47" i="14"/>
  <c r="AC47" i="14"/>
  <c r="K41" i="14"/>
  <c r="W41" i="14"/>
  <c r="AI41" i="14"/>
  <c r="AU73" i="14" l="1"/>
  <c r="FO147" i="14"/>
  <c r="J29" i="13"/>
  <c r="J21" i="13"/>
  <c r="J26" i="13"/>
  <c r="K33" i="13" l="1"/>
  <c r="J33" i="13"/>
  <c r="I109" i="13"/>
  <c r="G109" i="13"/>
  <c r="E109" i="13"/>
  <c r="C109" i="13"/>
  <c r="AF101" i="13"/>
  <c r="AH37" i="13" s="1"/>
  <c r="CO179" i="14" s="1"/>
  <c r="AE101" i="13"/>
  <c r="AG37" i="13" s="1"/>
  <c r="CM179" i="14" s="1"/>
  <c r="AD101" i="13"/>
  <c r="AE37" i="13" s="1"/>
  <c r="CI179" i="14" s="1"/>
  <c r="AC101" i="13"/>
  <c r="AD37" i="13" s="1"/>
  <c r="CG179" i="14" s="1"/>
  <c r="AB101" i="13"/>
  <c r="AB37" i="13" s="1"/>
  <c r="CC179" i="14" s="1"/>
  <c r="AA101" i="13"/>
  <c r="AA37" i="13" s="1"/>
  <c r="CA179" i="14" s="1"/>
  <c r="DG166" i="14" l="1"/>
  <c r="DG166" i="16"/>
  <c r="EK166" i="14"/>
  <c r="EK166" i="16"/>
  <c r="DG170" i="14"/>
  <c r="DG170" i="16"/>
  <c r="EK170" i="14"/>
  <c r="EK170" i="16"/>
  <c r="L101" i="13"/>
  <c r="EF159" i="16" s="1"/>
  <c r="AC36" i="13" l="1"/>
  <c r="CE175" i="14" s="1"/>
  <c r="EF159" i="14"/>
  <c r="AF36" i="13"/>
  <c r="CK175" i="14" s="1"/>
  <c r="AG36" i="13"/>
  <c r="CM175" i="14" s="1"/>
  <c r="AB36" i="13"/>
  <c r="AH36" i="13"/>
  <c r="CO175" i="14" s="1"/>
  <c r="AI36" i="13"/>
  <c r="CQ175" i="14" s="1"/>
  <c r="AA36" i="13"/>
  <c r="AD36" i="13"/>
  <c r="CG175" i="14" s="1"/>
  <c r="AE36" i="13"/>
  <c r="CI175" i="14" s="1"/>
  <c r="CG137" i="14"/>
  <c r="CI137" i="14"/>
  <c r="CK137" i="14"/>
  <c r="CM137" i="14"/>
  <c r="CO137" i="14"/>
  <c r="CQ137" i="14"/>
  <c r="AD13" i="13"/>
  <c r="CG59" i="14" s="1"/>
  <c r="CA175" i="14" l="1"/>
  <c r="CC175" i="14"/>
  <c r="AC13" i="13"/>
  <c r="CE59" i="14" s="1"/>
  <c r="AG13" i="13"/>
  <c r="CM59" i="14" s="1"/>
  <c r="AF13" i="13"/>
  <c r="CK59" i="14" s="1"/>
  <c r="AE13" i="13"/>
  <c r="CI59" i="14" s="1"/>
  <c r="AI13" i="13"/>
  <c r="CQ59" i="14" s="1"/>
  <c r="AB13" i="13"/>
  <c r="AH13" i="13"/>
  <c r="CO59" i="14" s="1"/>
  <c r="AA13" i="13"/>
  <c r="Z3" i="13"/>
  <c r="BA15" i="16" s="1"/>
  <c r="U3" i="13"/>
  <c r="AO30" i="16" s="1"/>
  <c r="T3" i="13"/>
  <c r="R3" i="13"/>
  <c r="BA9" i="16" s="1"/>
  <c r="O3" i="13"/>
  <c r="I15" i="16" s="1"/>
  <c r="N3" i="13"/>
  <c r="I18" i="16" s="1"/>
  <c r="FK7" i="16" s="1"/>
  <c r="AA83" i="13"/>
  <c r="DB35" i="14" s="1"/>
  <c r="AB83" i="13"/>
  <c r="DE35" i="14" s="1"/>
  <c r="AC83" i="13"/>
  <c r="DH35" i="14" s="1"/>
  <c r="AD83" i="13"/>
  <c r="DK35" i="14" s="1"/>
  <c r="AE83" i="13"/>
  <c r="DN35" i="14" s="1"/>
  <c r="AF83" i="13"/>
  <c r="DQ35" i="14" s="1"/>
  <c r="AG83" i="13"/>
  <c r="DT35" i="14" s="1"/>
  <c r="AH83" i="13"/>
  <c r="DW35" i="14" s="1"/>
  <c r="AI83" i="13"/>
  <c r="DZ35" i="14" s="1"/>
  <c r="AJ83" i="13"/>
  <c r="EC35" i="14" s="1"/>
  <c r="AK83" i="13"/>
  <c r="EF35" i="14" s="1"/>
  <c r="AL83" i="13"/>
  <c r="EI35" i="14" s="1"/>
  <c r="AA84" i="13"/>
  <c r="DB51" i="14" s="1"/>
  <c r="AB84" i="13"/>
  <c r="DE51" i="14" s="1"/>
  <c r="AC84" i="13"/>
  <c r="DH51" i="14" s="1"/>
  <c r="AD84" i="13"/>
  <c r="DK51" i="14" s="1"/>
  <c r="AE84" i="13"/>
  <c r="DN51" i="14" s="1"/>
  <c r="AF84" i="13"/>
  <c r="DQ51" i="14" s="1"/>
  <c r="AG84" i="13"/>
  <c r="DT51" i="14" s="1"/>
  <c r="AH84" i="13"/>
  <c r="DW51" i="14" s="1"/>
  <c r="AI84" i="13"/>
  <c r="DZ51" i="14" s="1"/>
  <c r="AJ84" i="13"/>
  <c r="EC51" i="14" s="1"/>
  <c r="AK84" i="13"/>
  <c r="EF51" i="14" s="1"/>
  <c r="AL84" i="13"/>
  <c r="EI51" i="14" s="1"/>
  <c r="AA85" i="13"/>
  <c r="DB67" i="14" s="1"/>
  <c r="AB85" i="13"/>
  <c r="DE67" i="14" s="1"/>
  <c r="AC85" i="13"/>
  <c r="DH67" i="14" s="1"/>
  <c r="AD85" i="13"/>
  <c r="DK67" i="14" s="1"/>
  <c r="AE85" i="13"/>
  <c r="DN67" i="14" s="1"/>
  <c r="AF85" i="13"/>
  <c r="DQ67" i="14" s="1"/>
  <c r="AG85" i="13"/>
  <c r="DT67" i="14" s="1"/>
  <c r="AH85" i="13"/>
  <c r="DW67" i="14" s="1"/>
  <c r="AI85" i="13"/>
  <c r="DZ67" i="14" s="1"/>
  <c r="AJ85" i="13"/>
  <c r="EC67" i="14" s="1"/>
  <c r="AK85" i="13"/>
  <c r="EF67" i="14" s="1"/>
  <c r="AL85" i="13"/>
  <c r="EI67" i="14" s="1"/>
  <c r="AA86" i="13"/>
  <c r="DB83" i="14" s="1"/>
  <c r="AB86" i="13"/>
  <c r="DE83" i="14" s="1"/>
  <c r="AC86" i="13"/>
  <c r="DH83" i="14" s="1"/>
  <c r="AD86" i="13"/>
  <c r="DK83" i="14" s="1"/>
  <c r="AE86" i="13"/>
  <c r="DN83" i="14" s="1"/>
  <c r="AF86" i="13"/>
  <c r="DQ83" i="14" s="1"/>
  <c r="AG86" i="13"/>
  <c r="DT83" i="14" s="1"/>
  <c r="AH86" i="13"/>
  <c r="DW83" i="14" s="1"/>
  <c r="AI86" i="13"/>
  <c r="DZ83" i="14" s="1"/>
  <c r="AJ86" i="13"/>
  <c r="EC83" i="14" s="1"/>
  <c r="AK86" i="13"/>
  <c r="EF83" i="14" s="1"/>
  <c r="AL86" i="13"/>
  <c r="EI83" i="14" s="1"/>
  <c r="AA87" i="13"/>
  <c r="DB99" i="14" s="1"/>
  <c r="AB87" i="13"/>
  <c r="DE99" i="14" s="1"/>
  <c r="AC87" i="13"/>
  <c r="DH99" i="14" s="1"/>
  <c r="AD87" i="13"/>
  <c r="DK99" i="14" s="1"/>
  <c r="AE87" i="13"/>
  <c r="DN99" i="14" s="1"/>
  <c r="AF87" i="13"/>
  <c r="DQ99" i="14" s="1"/>
  <c r="AG87" i="13"/>
  <c r="DT99" i="14" s="1"/>
  <c r="AH87" i="13"/>
  <c r="DW99" i="14" s="1"/>
  <c r="AI87" i="13"/>
  <c r="DZ99" i="14" s="1"/>
  <c r="AJ87" i="13"/>
  <c r="EC99" i="14" s="1"/>
  <c r="AK87" i="13"/>
  <c r="EF99" i="14" s="1"/>
  <c r="AL87" i="13"/>
  <c r="EI99" i="14" s="1"/>
  <c r="AA88" i="13"/>
  <c r="DB115" i="14" s="1"/>
  <c r="AB88" i="13"/>
  <c r="DE115" i="14" s="1"/>
  <c r="AC88" i="13"/>
  <c r="DH115" i="14" s="1"/>
  <c r="AD88" i="13"/>
  <c r="DK115" i="14" s="1"/>
  <c r="AE88" i="13"/>
  <c r="DN115" i="14" s="1"/>
  <c r="AF88" i="13"/>
  <c r="DQ115" i="14" s="1"/>
  <c r="AG88" i="13"/>
  <c r="DT115" i="14" s="1"/>
  <c r="AH88" i="13"/>
  <c r="DW115" i="14" s="1"/>
  <c r="AI88" i="13"/>
  <c r="DZ115" i="14" s="1"/>
  <c r="AJ88" i="13"/>
  <c r="EC115" i="14" s="1"/>
  <c r="AK88" i="13"/>
  <c r="EF115" i="14" s="1"/>
  <c r="AL88" i="13"/>
  <c r="EI115" i="14" s="1"/>
  <c r="AA89" i="13"/>
  <c r="DB131" i="14" s="1"/>
  <c r="AB89" i="13"/>
  <c r="DE131" i="14" s="1"/>
  <c r="AC89" i="13"/>
  <c r="DH131" i="14" s="1"/>
  <c r="AD89" i="13"/>
  <c r="DK131" i="14" s="1"/>
  <c r="AE89" i="13"/>
  <c r="DN131" i="14" s="1"/>
  <c r="AF89" i="13"/>
  <c r="DQ131" i="14" s="1"/>
  <c r="AG89" i="13"/>
  <c r="DT131" i="14" s="1"/>
  <c r="AH89" i="13"/>
  <c r="DW131" i="14" s="1"/>
  <c r="AI89" i="13"/>
  <c r="DZ131" i="14" s="1"/>
  <c r="AJ89" i="13"/>
  <c r="EC131" i="14" s="1"/>
  <c r="AK89" i="13"/>
  <c r="EF131" i="14" s="1"/>
  <c r="AL89" i="13"/>
  <c r="EI131" i="14" s="1"/>
  <c r="AA90" i="13"/>
  <c r="DB147" i="14" s="1"/>
  <c r="AB90" i="13"/>
  <c r="DE147" i="14" s="1"/>
  <c r="AC90" i="13"/>
  <c r="DH147" i="14" s="1"/>
  <c r="AD90" i="13"/>
  <c r="DK147" i="14" s="1"/>
  <c r="AE90" i="13"/>
  <c r="DN147" i="14" s="1"/>
  <c r="AF90" i="13"/>
  <c r="DQ147" i="14" s="1"/>
  <c r="AG90" i="13"/>
  <c r="DT147" i="14" s="1"/>
  <c r="AH90" i="13"/>
  <c r="DW147" i="14" s="1"/>
  <c r="AI90" i="13"/>
  <c r="DZ147" i="14" s="1"/>
  <c r="AJ90" i="13"/>
  <c r="EC147" i="14" s="1"/>
  <c r="AK90" i="13"/>
  <c r="EF147" i="14" s="1"/>
  <c r="AL90" i="13"/>
  <c r="EI147" i="14" s="1"/>
  <c r="AL82" i="13"/>
  <c r="EI15" i="14" s="1"/>
  <c r="AK82" i="13"/>
  <c r="EF15" i="14" s="1"/>
  <c r="AJ82" i="13"/>
  <c r="EC15" i="14" s="1"/>
  <c r="AI82" i="13"/>
  <c r="DZ15" i="14" s="1"/>
  <c r="AH82" i="13"/>
  <c r="DW15" i="14" s="1"/>
  <c r="AG82" i="13"/>
  <c r="DT15" i="14" s="1"/>
  <c r="AF82" i="13"/>
  <c r="DQ15" i="14" s="1"/>
  <c r="AE82" i="13"/>
  <c r="DN15" i="14" s="1"/>
  <c r="AD82" i="13"/>
  <c r="DK15" i="14" s="1"/>
  <c r="AC82" i="13"/>
  <c r="DH15" i="14" s="1"/>
  <c r="AB82" i="13"/>
  <c r="DE15" i="14" s="1"/>
  <c r="AA82" i="13"/>
  <c r="DB15" i="14" s="1"/>
  <c r="AL3" i="13"/>
  <c r="AP25" i="14" s="1"/>
  <c r="AK3" i="13"/>
  <c r="AM25" i="14" s="1"/>
  <c r="AJ3" i="13"/>
  <c r="AJ25" i="14" s="1"/>
  <c r="AI3" i="13"/>
  <c r="AG25" i="14" s="1"/>
  <c r="AH3" i="13"/>
  <c r="AD25" i="14" s="1"/>
  <c r="AG3" i="13"/>
  <c r="AA25" i="14" s="1"/>
  <c r="AF3" i="13"/>
  <c r="X25" i="14" s="1"/>
  <c r="AE3" i="13"/>
  <c r="U25" i="14" s="1"/>
  <c r="AD3" i="13"/>
  <c r="R25" i="14" s="1"/>
  <c r="AC3" i="13"/>
  <c r="O25" i="14" s="1"/>
  <c r="AB3" i="13"/>
  <c r="L25" i="14" s="1"/>
  <c r="I30" i="14" l="1"/>
  <c r="I30" i="16"/>
  <c r="CA59" i="14"/>
  <c r="CC59" i="14"/>
  <c r="AO30" i="14"/>
  <c r="BA9" i="14"/>
  <c r="I18" i="14"/>
  <c r="FK7" i="14" s="1"/>
  <c r="BA15" i="14"/>
  <c r="I15" i="14"/>
  <c r="EX15" i="14"/>
  <c r="J109" i="13"/>
  <c r="H109" i="13"/>
  <c r="DV170" i="16" s="1"/>
  <c r="F109" i="13"/>
  <c r="D109" i="13"/>
  <c r="O96" i="13"/>
  <c r="O95" i="13"/>
  <c r="P95" i="13" s="1"/>
  <c r="Z90" i="13"/>
  <c r="AN90" i="13"/>
  <c r="FD139" i="16" s="1"/>
  <c r="Q90" i="13"/>
  <c r="R90" i="13" s="1"/>
  <c r="P90" i="13"/>
  <c r="S90" i="13" s="1"/>
  <c r="T90" i="13" s="1"/>
  <c r="O90" i="13"/>
  <c r="N90" i="13"/>
  <c r="Z89" i="13"/>
  <c r="AN89" i="13"/>
  <c r="FD123" i="16" s="1"/>
  <c r="Q89" i="13"/>
  <c r="R89" i="13" s="1"/>
  <c r="P89" i="13"/>
  <c r="S89" i="13" s="1"/>
  <c r="T89" i="13" s="1"/>
  <c r="O89" i="13"/>
  <c r="N89" i="13"/>
  <c r="Z88" i="13"/>
  <c r="AN88" i="13"/>
  <c r="FD107" i="16" s="1"/>
  <c r="Q88" i="13"/>
  <c r="R88" i="13" s="1"/>
  <c r="P88" i="13"/>
  <c r="S88" i="13" s="1"/>
  <c r="T88" i="13" s="1"/>
  <c r="O88" i="13"/>
  <c r="N88" i="13"/>
  <c r="Z87" i="13"/>
  <c r="AN87" i="13"/>
  <c r="FD91" i="16" s="1"/>
  <c r="Q87" i="13"/>
  <c r="R87" i="13" s="1"/>
  <c r="P87" i="13"/>
  <c r="S87" i="13" s="1"/>
  <c r="T87" i="13" s="1"/>
  <c r="O87" i="13"/>
  <c r="N87" i="13"/>
  <c r="Z86" i="13"/>
  <c r="AN86" i="13"/>
  <c r="FD75" i="16" s="1"/>
  <c r="Q86" i="13"/>
  <c r="R86" i="13" s="1"/>
  <c r="P86" i="13"/>
  <c r="S86" i="13" s="1"/>
  <c r="T86" i="13" s="1"/>
  <c r="O86" i="13"/>
  <c r="DH72" i="16" s="1"/>
  <c r="N86" i="13"/>
  <c r="DH75" i="16" s="1"/>
  <c r="Z85" i="13"/>
  <c r="AN85" i="13"/>
  <c r="FD59" i="16" s="1"/>
  <c r="Q85" i="13"/>
  <c r="R85" i="13" s="1"/>
  <c r="P85" i="13"/>
  <c r="S85" i="13" s="1"/>
  <c r="T85" i="13" s="1"/>
  <c r="O85" i="13"/>
  <c r="DH56" i="16" s="1"/>
  <c r="N85" i="13"/>
  <c r="DH59" i="16" s="1"/>
  <c r="Z84" i="13"/>
  <c r="AN84" i="13"/>
  <c r="FD43" i="16" s="1"/>
  <c r="Q84" i="13"/>
  <c r="R84" i="13" s="1"/>
  <c r="P84" i="13"/>
  <c r="S84" i="13" s="1"/>
  <c r="T84" i="13" s="1"/>
  <c r="O84" i="13"/>
  <c r="DH40" i="16" s="1"/>
  <c r="N84" i="13"/>
  <c r="DH43" i="16" s="1"/>
  <c r="Z83" i="13"/>
  <c r="AN83" i="13"/>
  <c r="Q83" i="13"/>
  <c r="R83" i="13" s="1"/>
  <c r="P83" i="13"/>
  <c r="S83" i="13" s="1"/>
  <c r="T83" i="13" s="1"/>
  <c r="O83" i="13"/>
  <c r="N83" i="13"/>
  <c r="DH27" i="16" s="1"/>
  <c r="Z82" i="13"/>
  <c r="EG7" i="16" s="1"/>
  <c r="AN82" i="13"/>
  <c r="S82" i="13"/>
  <c r="AA74" i="13" s="1"/>
  <c r="BY145" i="14" s="1"/>
  <c r="O82" i="13"/>
  <c r="N82" i="13"/>
  <c r="V32" i="13"/>
  <c r="V31" i="13"/>
  <c r="P74" i="13"/>
  <c r="V30" i="13"/>
  <c r="V29" i="13"/>
  <c r="AB95" i="13"/>
  <c r="AC95" i="13" s="1"/>
  <c r="V28" i="13"/>
  <c r="V27" i="13"/>
  <c r="V26" i="13"/>
  <c r="V25" i="13"/>
  <c r="V24" i="13"/>
  <c r="Q26" i="13"/>
  <c r="H47" i="13"/>
  <c r="AQ106" i="16" s="1"/>
  <c r="H42" i="13"/>
  <c r="F42" i="13"/>
  <c r="Q27" i="13"/>
  <c r="E23" i="13"/>
  <c r="F15" i="13"/>
  <c r="AU53" i="16" s="1"/>
  <c r="F14" i="13"/>
  <c r="AU47" i="16" s="1"/>
  <c r="F13" i="13"/>
  <c r="AU41" i="16" s="1"/>
  <c r="P3" i="13"/>
  <c r="T42" i="13" s="1"/>
  <c r="E26" i="13" l="1"/>
  <c r="O47" i="13" s="1"/>
  <c r="FD27" i="16"/>
  <c r="AS83" i="13"/>
  <c r="AT83" i="13" s="1"/>
  <c r="DH24" i="16"/>
  <c r="FD7" i="16"/>
  <c r="AS82" i="13"/>
  <c r="AT82" i="13" s="1"/>
  <c r="EG139" i="16"/>
  <c r="EG139" i="14"/>
  <c r="EG123" i="14"/>
  <c r="EG123" i="16"/>
  <c r="EG107" i="16"/>
  <c r="EG107" i="14"/>
  <c r="EG91" i="16"/>
  <c r="EG91" i="14"/>
  <c r="EG75" i="14"/>
  <c r="EG75" i="16"/>
  <c r="EG59" i="16"/>
  <c r="EG59" i="14"/>
  <c r="EG43" i="16"/>
  <c r="EG43" i="14"/>
  <c r="EG27" i="14"/>
  <c r="EG27" i="16"/>
  <c r="DH91" i="14"/>
  <c r="DH91" i="16"/>
  <c r="EZ170" i="14"/>
  <c r="EZ170" i="16"/>
  <c r="DH107" i="14"/>
  <c r="DH107" i="16"/>
  <c r="DH123" i="14"/>
  <c r="DH123" i="16"/>
  <c r="DH139" i="14"/>
  <c r="DH139" i="16"/>
  <c r="DH104" i="14"/>
  <c r="DH104" i="16"/>
  <c r="DH120" i="14"/>
  <c r="DH120" i="16"/>
  <c r="DH136" i="14"/>
  <c r="DH136" i="16"/>
  <c r="DH88" i="14"/>
  <c r="DH88" i="16"/>
  <c r="DV166" i="14"/>
  <c r="DV166" i="16"/>
  <c r="EZ166" i="14"/>
  <c r="EZ166" i="16"/>
  <c r="AU89" i="14"/>
  <c r="AU89" i="16"/>
  <c r="DH4" i="14"/>
  <c r="DH4" i="16"/>
  <c r="DH7" i="14"/>
  <c r="DH7" i="16"/>
  <c r="EG7" i="14"/>
  <c r="P96" i="13"/>
  <c r="Q96" i="13"/>
  <c r="AS86" i="13"/>
  <c r="AT86" i="13" s="1"/>
  <c r="DH59" i="14"/>
  <c r="DH27" i="14"/>
  <c r="DH43" i="14"/>
  <c r="DH40" i="14"/>
  <c r="DH56" i="14"/>
  <c r="AU85" i="13"/>
  <c r="DH75" i="14"/>
  <c r="DH24" i="14"/>
  <c r="DH72" i="14"/>
  <c r="AQ82" i="13"/>
  <c r="AR82" i="13" s="1"/>
  <c r="FD7" i="14"/>
  <c r="AQ83" i="13"/>
  <c r="AR83" i="13" s="1"/>
  <c r="FD27" i="14"/>
  <c r="AQ89" i="13"/>
  <c r="AR89" i="13" s="1"/>
  <c r="FD123" i="14"/>
  <c r="AQ90" i="13"/>
  <c r="AR90" i="13" s="1"/>
  <c r="FD139" i="14"/>
  <c r="AQ84" i="13"/>
  <c r="AR84" i="13" s="1"/>
  <c r="FD43" i="14"/>
  <c r="AQ85" i="13"/>
  <c r="FD59" i="14"/>
  <c r="AQ86" i="13"/>
  <c r="FD75" i="14"/>
  <c r="AQ87" i="13"/>
  <c r="AR87" i="13" s="1"/>
  <c r="FD91" i="14"/>
  <c r="AQ88" i="13"/>
  <c r="AR88" i="13" s="1"/>
  <c r="FD107" i="14"/>
  <c r="W87" i="13"/>
  <c r="W90" i="13"/>
  <c r="V84" i="13"/>
  <c r="V87" i="13"/>
  <c r="V90" i="13"/>
  <c r="AS84" i="13"/>
  <c r="V85" i="13"/>
  <c r="V88" i="13"/>
  <c r="W85" i="13"/>
  <c r="W88" i="13"/>
  <c r="W89" i="13"/>
  <c r="W83" i="13"/>
  <c r="W86" i="13"/>
  <c r="V83" i="13"/>
  <c r="V86" i="13"/>
  <c r="V89" i="13"/>
  <c r="W84" i="13"/>
  <c r="AQ106" i="14"/>
  <c r="O25" i="13"/>
  <c r="AA9" i="13" s="1"/>
  <c r="AU47" i="14"/>
  <c r="O26" i="13"/>
  <c r="AU53" i="14"/>
  <c r="O24" i="13"/>
  <c r="AD8" i="13" s="1"/>
  <c r="CG39" i="14" s="1"/>
  <c r="AU41" i="14"/>
  <c r="O104" i="13"/>
  <c r="AB39" i="13" s="1"/>
  <c r="DV170" i="14"/>
  <c r="P104" i="13"/>
  <c r="AG40" i="13" s="1"/>
  <c r="CM191" i="14" s="1"/>
  <c r="N104" i="13"/>
  <c r="AA38" i="13" s="1"/>
  <c r="AC96" i="13"/>
  <c r="CC153" i="14"/>
  <c r="AB96" i="13"/>
  <c r="CA153" i="14"/>
  <c r="Q95" i="13"/>
  <c r="AE24" i="13"/>
  <c r="CI105" i="14" s="1"/>
  <c r="AF24" i="13"/>
  <c r="CK105" i="14" s="1"/>
  <c r="AA24" i="13"/>
  <c r="AG24" i="13"/>
  <c r="CM105" i="14" s="1"/>
  <c r="AB24" i="13"/>
  <c r="AH24" i="13"/>
  <c r="CO105" i="14" s="1"/>
  <c r="AC24" i="13"/>
  <c r="CE105" i="14" s="1"/>
  <c r="AI24" i="13"/>
  <c r="CQ105" i="14" s="1"/>
  <c r="AD24" i="13"/>
  <c r="CG105" i="14" s="1"/>
  <c r="AC26" i="13"/>
  <c r="CE113" i="14" s="1"/>
  <c r="AI26" i="13"/>
  <c r="CQ113" i="14" s="1"/>
  <c r="AD26" i="13"/>
  <c r="CG113" i="14" s="1"/>
  <c r="AE26" i="13"/>
  <c r="CI113" i="14" s="1"/>
  <c r="AF26" i="13"/>
  <c r="CK113" i="14" s="1"/>
  <c r="AA26" i="13"/>
  <c r="AG26" i="13"/>
  <c r="CM113" i="14" s="1"/>
  <c r="AB26" i="13"/>
  <c r="AH26" i="13"/>
  <c r="CO113" i="14" s="1"/>
  <c r="P65" i="13"/>
  <c r="Q65" i="13" s="1"/>
  <c r="AC28" i="13"/>
  <c r="CE121" i="14" s="1"/>
  <c r="AI28" i="13"/>
  <c r="CQ121" i="14" s="1"/>
  <c r="AD28" i="13"/>
  <c r="CG121" i="14" s="1"/>
  <c r="AE28" i="13"/>
  <c r="CI121" i="14" s="1"/>
  <c r="AF28" i="13"/>
  <c r="CK121" i="14" s="1"/>
  <c r="AA28" i="13"/>
  <c r="AG28" i="13"/>
  <c r="CM121" i="14" s="1"/>
  <c r="AB28" i="13"/>
  <c r="AH28" i="13"/>
  <c r="CO121" i="14" s="1"/>
  <c r="O30" i="13"/>
  <c r="AE17" i="13"/>
  <c r="CI75" i="14" s="1"/>
  <c r="AF17" i="13"/>
  <c r="CK75" i="14" s="1"/>
  <c r="AA17" i="13"/>
  <c r="AG17" i="13"/>
  <c r="CM75" i="14" s="1"/>
  <c r="AB17" i="13"/>
  <c r="AH17" i="13"/>
  <c r="CO75" i="14" s="1"/>
  <c r="AC17" i="13"/>
  <c r="CE75" i="14" s="1"/>
  <c r="AI17" i="13"/>
  <c r="CQ75" i="14" s="1"/>
  <c r="AD17" i="13"/>
  <c r="CG75" i="14" s="1"/>
  <c r="AF8" i="13"/>
  <c r="CK39" i="14" s="1"/>
  <c r="AA8" i="13"/>
  <c r="AA10" i="13"/>
  <c r="AG10" i="13"/>
  <c r="CM47" i="14" s="1"/>
  <c r="AB10" i="13"/>
  <c r="AH10" i="13"/>
  <c r="CO47" i="14" s="1"/>
  <c r="AC10" i="13"/>
  <c r="CE47" i="14" s="1"/>
  <c r="AI10" i="13"/>
  <c r="CQ47" i="14" s="1"/>
  <c r="AD10" i="13"/>
  <c r="CG47" i="14" s="1"/>
  <c r="AF10" i="13"/>
  <c r="CK47" i="14" s="1"/>
  <c r="AE10" i="13"/>
  <c r="CI47" i="14" s="1"/>
  <c r="AI11" i="13"/>
  <c r="CQ51" i="14" s="1"/>
  <c r="P75" i="13"/>
  <c r="Q74" i="13" s="1"/>
  <c r="Q29" i="13" s="1"/>
  <c r="AE30" i="13"/>
  <c r="CI129" i="14" s="1"/>
  <c r="AF30" i="13"/>
  <c r="CK129" i="14" s="1"/>
  <c r="AA30" i="13"/>
  <c r="AG30" i="13"/>
  <c r="CM129" i="14" s="1"/>
  <c r="AB30" i="13"/>
  <c r="AH30" i="13"/>
  <c r="CO129" i="14" s="1"/>
  <c r="AC30" i="13"/>
  <c r="CE129" i="14" s="1"/>
  <c r="AI30" i="13"/>
  <c r="CQ129" i="14" s="1"/>
  <c r="AD30" i="13"/>
  <c r="CG129" i="14" s="1"/>
  <c r="AC22" i="13"/>
  <c r="CE97" i="14" s="1"/>
  <c r="AI22" i="13"/>
  <c r="CQ97" i="14" s="1"/>
  <c r="AD22" i="13"/>
  <c r="CG97" i="14" s="1"/>
  <c r="AE22" i="13"/>
  <c r="CI97" i="14" s="1"/>
  <c r="AF22" i="13"/>
  <c r="CK97" i="14" s="1"/>
  <c r="AA22" i="13"/>
  <c r="AG22" i="13"/>
  <c r="CM97" i="14" s="1"/>
  <c r="AB22" i="13"/>
  <c r="AH22" i="13"/>
  <c r="CO97" i="14" s="1"/>
  <c r="AE25" i="13"/>
  <c r="CI109" i="14" s="1"/>
  <c r="AF25" i="13"/>
  <c r="CK109" i="14" s="1"/>
  <c r="AA25" i="13"/>
  <c r="AG25" i="13"/>
  <c r="CM109" i="14" s="1"/>
  <c r="AB25" i="13"/>
  <c r="AH25" i="13"/>
  <c r="CO109" i="14" s="1"/>
  <c r="AC25" i="13"/>
  <c r="CE109" i="14" s="1"/>
  <c r="AI25" i="13"/>
  <c r="CQ109" i="14" s="1"/>
  <c r="AD25" i="13"/>
  <c r="CG109" i="14" s="1"/>
  <c r="AF21" i="13"/>
  <c r="CK93" i="14" s="1"/>
  <c r="AA21" i="13"/>
  <c r="AG21" i="13"/>
  <c r="CM93" i="14" s="1"/>
  <c r="AB21" i="13"/>
  <c r="AH21" i="13"/>
  <c r="CO93" i="14" s="1"/>
  <c r="AC21" i="13"/>
  <c r="CE93" i="14" s="1"/>
  <c r="AI21" i="13"/>
  <c r="CQ93" i="14" s="1"/>
  <c r="AD21" i="13"/>
  <c r="CG93" i="14" s="1"/>
  <c r="AE21" i="13"/>
  <c r="CI93" i="14" s="1"/>
  <c r="AF16" i="13"/>
  <c r="CK71" i="14" s="1"/>
  <c r="AA16" i="13"/>
  <c r="AG16" i="13"/>
  <c r="CM71" i="14" s="1"/>
  <c r="AB16" i="13"/>
  <c r="AH16" i="13"/>
  <c r="CO71" i="14" s="1"/>
  <c r="AC16" i="13"/>
  <c r="CE71" i="14" s="1"/>
  <c r="AI16" i="13"/>
  <c r="CQ71" i="14" s="1"/>
  <c r="AD16" i="13"/>
  <c r="CG71" i="14" s="1"/>
  <c r="AE16" i="13"/>
  <c r="CI71" i="14" s="1"/>
  <c r="AF27" i="13"/>
  <c r="CK117" i="14" s="1"/>
  <c r="AA27" i="13"/>
  <c r="AG27" i="13"/>
  <c r="CM117" i="14" s="1"/>
  <c r="AB27" i="13"/>
  <c r="AH27" i="13"/>
  <c r="CO117" i="14" s="1"/>
  <c r="AC27" i="13"/>
  <c r="CE117" i="14" s="1"/>
  <c r="AI27" i="13"/>
  <c r="CQ117" i="14" s="1"/>
  <c r="AD27" i="13"/>
  <c r="CG117" i="14" s="1"/>
  <c r="AE27" i="13"/>
  <c r="CI117" i="14" s="1"/>
  <c r="R41" i="13"/>
  <c r="R42" i="13"/>
  <c r="O45" i="13"/>
  <c r="R40" i="13"/>
  <c r="T41" i="13"/>
  <c r="T40" i="13"/>
  <c r="AA75" i="13"/>
  <c r="R39" i="13"/>
  <c r="AA95" i="13"/>
  <c r="BY153" i="14" s="1"/>
  <c r="T39" i="13"/>
  <c r="AI8" i="13" l="1"/>
  <c r="CQ39" i="14" s="1"/>
  <c r="AC8" i="13"/>
  <c r="CE39" i="14" s="1"/>
  <c r="AH8" i="13"/>
  <c r="CO39" i="14" s="1"/>
  <c r="AG8" i="13"/>
  <c r="CM39" i="14" s="1"/>
  <c r="AE8" i="13"/>
  <c r="CI39" i="14" s="1"/>
  <c r="AB8" i="13"/>
  <c r="CC39" i="14" s="1"/>
  <c r="AU59" i="14"/>
  <c r="AU59" i="16"/>
  <c r="AU83" i="13"/>
  <c r="AU82" i="13"/>
  <c r="CC109" i="14"/>
  <c r="CA97" i="14"/>
  <c r="CA129" i="14"/>
  <c r="CA121" i="14"/>
  <c r="CC113" i="14"/>
  <c r="CC105" i="14"/>
  <c r="CA43" i="14"/>
  <c r="CC93" i="14"/>
  <c r="CC117" i="14"/>
  <c r="CA71" i="14"/>
  <c r="CA47" i="14"/>
  <c r="CA75" i="14"/>
  <c r="CA93" i="14"/>
  <c r="CC97" i="14"/>
  <c r="CC129" i="14"/>
  <c r="CC121" i="14"/>
  <c r="CA113" i="14"/>
  <c r="CA105" i="14"/>
  <c r="CC187" i="14"/>
  <c r="CA109" i="14"/>
  <c r="CA117" i="14"/>
  <c r="CC71" i="14"/>
  <c r="CC47" i="14"/>
  <c r="CA39" i="14"/>
  <c r="CC75" i="14"/>
  <c r="CA183" i="14"/>
  <c r="S180" i="14"/>
  <c r="AU86" i="13"/>
  <c r="AR86" i="13"/>
  <c r="AR85" i="13"/>
  <c r="AC9" i="13"/>
  <c r="CE43" i="14" s="1"/>
  <c r="AC11" i="13"/>
  <c r="CE51" i="14" s="1"/>
  <c r="AH11" i="13"/>
  <c r="CO51" i="14" s="1"/>
  <c r="O39" i="13"/>
  <c r="O41" i="13"/>
  <c r="O44" i="13"/>
  <c r="AD11" i="13"/>
  <c r="CG51" i="14" s="1"/>
  <c r="AB11" i="13"/>
  <c r="O46" i="13"/>
  <c r="O38" i="13"/>
  <c r="O40" i="13"/>
  <c r="AF11" i="13"/>
  <c r="CK51" i="14" s="1"/>
  <c r="AG11" i="13"/>
  <c r="CM51" i="14" s="1"/>
  <c r="O42" i="13"/>
  <c r="O43" i="13"/>
  <c r="AE11" i="13"/>
  <c r="CI51" i="14" s="1"/>
  <c r="AA11" i="13"/>
  <c r="AT84" i="13"/>
  <c r="AU84" i="13"/>
  <c r="AD9" i="13"/>
  <c r="CG43" i="14" s="1"/>
  <c r="AC40" i="13"/>
  <c r="CE191" i="14" s="1"/>
  <c r="AE9" i="13"/>
  <c r="CI43" i="14" s="1"/>
  <c r="AI9" i="13"/>
  <c r="CQ43" i="14" s="1"/>
  <c r="AH40" i="13"/>
  <c r="CO191" i="14" s="1"/>
  <c r="AG9" i="13"/>
  <c r="CM43" i="14" s="1"/>
  <c r="AD39" i="13"/>
  <c r="CG187" i="14" s="1"/>
  <c r="AE40" i="13"/>
  <c r="CI191" i="14" s="1"/>
  <c r="AH9" i="13"/>
  <c r="CO43" i="14" s="1"/>
  <c r="AD40" i="13"/>
  <c r="CG191" i="14" s="1"/>
  <c r="AC39" i="13"/>
  <c r="CE187" i="14" s="1"/>
  <c r="AB9" i="13"/>
  <c r="AI40" i="13"/>
  <c r="CQ191" i="14" s="1"/>
  <c r="AG39" i="13"/>
  <c r="CM187" i="14" s="1"/>
  <c r="AD38" i="13"/>
  <c r="CG183" i="14" s="1"/>
  <c r="AB38" i="13"/>
  <c r="AH39" i="13"/>
  <c r="CO187" i="14" s="1"/>
  <c r="AI38" i="13"/>
  <c r="CQ183" i="14" s="1"/>
  <c r="AF9" i="13"/>
  <c r="CK43" i="14" s="1"/>
  <c r="AB40" i="13"/>
  <c r="AE38" i="13"/>
  <c r="CI183" i="14" s="1"/>
  <c r="AA39" i="13"/>
  <c r="AA40" i="13"/>
  <c r="AI39" i="13"/>
  <c r="CQ187" i="14" s="1"/>
  <c r="AE39" i="13"/>
  <c r="CI187" i="14" s="1"/>
  <c r="AF40" i="13"/>
  <c r="CK191" i="14" s="1"/>
  <c r="AF38" i="13"/>
  <c r="CK183" i="14" s="1"/>
  <c r="AC38" i="13"/>
  <c r="CE183" i="14" s="1"/>
  <c r="AG38" i="13"/>
  <c r="CM183" i="14" s="1"/>
  <c r="AF39" i="13"/>
  <c r="CK187" i="14" s="1"/>
  <c r="AH38" i="13"/>
  <c r="CO183" i="14" s="1"/>
  <c r="AB29" i="13"/>
  <c r="AC29" i="13"/>
  <c r="AI29" i="13"/>
  <c r="CQ125" i="14" s="1"/>
  <c r="AD29" i="13"/>
  <c r="AE29" i="13"/>
  <c r="CI125" i="14" s="1"/>
  <c r="AF29" i="13"/>
  <c r="CK125" i="14" s="1"/>
  <c r="AA29" i="13"/>
  <c r="AG29" i="13"/>
  <c r="CM125" i="14" s="1"/>
  <c r="AH29" i="13"/>
  <c r="CO125" i="14" s="1"/>
  <c r="Q66" i="13"/>
  <c r="Q28" i="13" s="1"/>
  <c r="U42" i="13"/>
  <c r="O28" i="13" s="1"/>
  <c r="AU78" i="16" s="1"/>
  <c r="P48" i="13" l="1"/>
  <c r="E29" i="13" s="1"/>
  <c r="AP180" i="14"/>
  <c r="CA187" i="14"/>
  <c r="CA51" i="14"/>
  <c r="CC51" i="14"/>
  <c r="CC191" i="14"/>
  <c r="CC183" i="14"/>
  <c r="CC43" i="14"/>
  <c r="CA191" i="14"/>
  <c r="AI180" i="14"/>
  <c r="AU180" i="14"/>
  <c r="AR8" i="13"/>
  <c r="AS8" i="13" s="1"/>
  <c r="FQ24" i="16" s="1"/>
  <c r="AR10" i="13"/>
  <c r="AU78" i="14"/>
  <c r="AR9" i="13"/>
  <c r="AC14" i="13"/>
  <c r="CE63" i="14" s="1"/>
  <c r="AI14" i="13"/>
  <c r="CQ63" i="14" s="1"/>
  <c r="AD14" i="13"/>
  <c r="CG63" i="14" s="1"/>
  <c r="AE14" i="13"/>
  <c r="CI63" i="14" s="1"/>
  <c r="AF14" i="13"/>
  <c r="CK63" i="14" s="1"/>
  <c r="AA14" i="13"/>
  <c r="AG14" i="13"/>
  <c r="CM63" i="14" s="1"/>
  <c r="AB14" i="13"/>
  <c r="AH14" i="13"/>
  <c r="CO63" i="14" s="1"/>
  <c r="AF23" i="13"/>
  <c r="CK101" i="14" s="1"/>
  <c r="AA23" i="13"/>
  <c r="AG23" i="13"/>
  <c r="CM101" i="14" s="1"/>
  <c r="AB23" i="13"/>
  <c r="AH23" i="13"/>
  <c r="CO101" i="14" s="1"/>
  <c r="AC23" i="13"/>
  <c r="AI23" i="13"/>
  <c r="CQ101" i="14" s="1"/>
  <c r="AD23" i="13"/>
  <c r="CG101" i="14" s="1"/>
  <c r="AE23" i="13"/>
  <c r="CI101" i="14" s="1"/>
  <c r="G38" i="13"/>
  <c r="O29" i="13" s="1"/>
  <c r="AU83" i="16" l="1"/>
  <c r="FQ27" i="14"/>
  <c r="AS10" i="13"/>
  <c r="FQ56" i="16" s="1"/>
  <c r="FQ59" i="16"/>
  <c r="AT8" i="13"/>
  <c r="FK35" i="16" s="1"/>
  <c r="FQ27" i="16"/>
  <c r="AS9" i="13"/>
  <c r="FQ40" i="16" s="1"/>
  <c r="FQ43" i="16"/>
  <c r="CC63" i="14"/>
  <c r="CA63" i="14"/>
  <c r="FQ59" i="14"/>
  <c r="O27" i="13"/>
  <c r="O31" i="13" s="1"/>
  <c r="G50" i="13" s="1"/>
  <c r="AT10" i="13"/>
  <c r="FK67" i="16" s="1"/>
  <c r="FQ43" i="14"/>
  <c r="AT9" i="13"/>
  <c r="FQ24" i="14"/>
  <c r="AU83" i="14"/>
  <c r="AF15" i="13"/>
  <c r="CK67" i="14" s="1"/>
  <c r="AA15" i="13"/>
  <c r="AG15" i="13"/>
  <c r="CM67" i="14" s="1"/>
  <c r="AB15" i="13"/>
  <c r="AH15" i="13"/>
  <c r="CO67" i="14" s="1"/>
  <c r="AC15" i="13"/>
  <c r="CE67" i="14" s="1"/>
  <c r="AI15" i="13"/>
  <c r="CQ67" i="14" s="1"/>
  <c r="AD15" i="13"/>
  <c r="CG67" i="14" s="1"/>
  <c r="AE15" i="13"/>
  <c r="CI67" i="14" s="1"/>
  <c r="AU66" i="16" l="1"/>
  <c r="FK35" i="14"/>
  <c r="FK67" i="14"/>
  <c r="AB12" i="13"/>
  <c r="CC55" i="14" s="1"/>
  <c r="AE12" i="13"/>
  <c r="CI55" i="14" s="1"/>
  <c r="AD12" i="13"/>
  <c r="CG55" i="14" s="1"/>
  <c r="AF12" i="13"/>
  <c r="CK55" i="14" s="1"/>
  <c r="AH12" i="13"/>
  <c r="CO55" i="14" s="1"/>
  <c r="AG12" i="13"/>
  <c r="CM55" i="14" s="1"/>
  <c r="AA12" i="13"/>
  <c r="CA55" i="14" s="1"/>
  <c r="AC12" i="13"/>
  <c r="CE55" i="14" s="1"/>
  <c r="AU66" i="14"/>
  <c r="FK51" i="14"/>
  <c r="FK51" i="16"/>
  <c r="FQ56" i="14"/>
  <c r="FQ40" i="14"/>
  <c r="AI12" i="13"/>
  <c r="CQ55" i="14" s="1"/>
  <c r="CC67" i="14"/>
  <c r="CA67" i="14"/>
  <c r="J47" i="13" l="1"/>
  <c r="AI18" i="13"/>
  <c r="CQ79" i="14" s="1"/>
  <c r="U82" i="13"/>
  <c r="R95" i="13"/>
  <c r="S95" i="13" s="1"/>
  <c r="AB18" i="13"/>
  <c r="CC79" i="14" s="1"/>
  <c r="AD18" i="13"/>
  <c r="CG79" i="14" s="1"/>
  <c r="R96" i="13"/>
  <c r="S96" i="13" s="1"/>
  <c r="K95" i="13" s="1"/>
  <c r="AG18" i="13"/>
  <c r="CM79" i="14" s="1"/>
  <c r="AE18" i="13"/>
  <c r="CI79" i="14" s="1"/>
  <c r="AH18" i="13"/>
  <c r="CO79" i="14" s="1"/>
  <c r="AF18" i="13"/>
  <c r="CK79" i="14" s="1"/>
  <c r="AC18" i="13"/>
  <c r="CE79" i="14" s="1"/>
  <c r="AA18" i="13"/>
  <c r="CA79" i="14" s="1"/>
  <c r="CK153" i="14"/>
  <c r="Z190" i="14" s="1"/>
  <c r="AG96" i="13"/>
  <c r="H52" i="13" l="1"/>
  <c r="Q25" i="13" s="1"/>
  <c r="AI20" i="13" s="1"/>
  <c r="CQ89" i="14" s="1"/>
  <c r="AU112" i="16"/>
  <c r="W112" i="16"/>
  <c r="AU118" i="16"/>
  <c r="W118" i="16"/>
  <c r="AI118" i="16"/>
  <c r="AI112" i="16"/>
  <c r="C52" i="13"/>
  <c r="K118" i="16" s="1"/>
  <c r="Q30" i="13"/>
  <c r="AB31" i="13" s="1"/>
  <c r="Q82" i="13"/>
  <c r="AU118" i="14"/>
  <c r="AU112" i="14"/>
  <c r="W112" i="14"/>
  <c r="AI118" i="14"/>
  <c r="AI112" i="14"/>
  <c r="W118" i="14"/>
  <c r="AX190" i="14"/>
  <c r="AD95" i="13"/>
  <c r="CE153" i="14" s="1"/>
  <c r="AE95" i="13"/>
  <c r="AE96" i="13" s="1"/>
  <c r="AF95" i="13"/>
  <c r="AF96" i="13" s="1"/>
  <c r="AG20" i="13" l="1"/>
  <c r="CM89" i="14" s="1"/>
  <c r="AF20" i="13"/>
  <c r="CK89" i="14" s="1"/>
  <c r="AD20" i="13"/>
  <c r="CG89" i="14" s="1"/>
  <c r="AB20" i="13"/>
  <c r="AC20" i="13"/>
  <c r="CE89" i="14" s="1"/>
  <c r="AE20" i="13"/>
  <c r="CI89" i="14" s="1"/>
  <c r="AA20" i="13"/>
  <c r="AH20" i="13"/>
  <c r="CO89" i="14" s="1"/>
  <c r="AU122" i="16"/>
  <c r="AU126" i="16"/>
  <c r="AC31" i="13"/>
  <c r="AF31" i="13"/>
  <c r="AE31" i="13"/>
  <c r="CI133" i="14" s="1"/>
  <c r="AG31" i="13"/>
  <c r="K118" i="14"/>
  <c r="AA31" i="13"/>
  <c r="AI31" i="13"/>
  <c r="AD31" i="13"/>
  <c r="CG133" i="14" s="1"/>
  <c r="AH31" i="13"/>
  <c r="R82" i="13"/>
  <c r="AC74" i="13" s="1"/>
  <c r="CE145" i="14" s="1"/>
  <c r="CI153" i="14"/>
  <c r="AD96" i="13"/>
  <c r="T96" i="13" s="1"/>
  <c r="CG153" i="14"/>
  <c r="AU122" i="14" l="1"/>
  <c r="AU126" i="14"/>
  <c r="AC75" i="13"/>
  <c r="V82" i="13"/>
  <c r="AF74" i="13"/>
  <c r="AH74" i="13"/>
  <c r="AD74" i="13"/>
  <c r="AI74" i="13"/>
  <c r="AG74" i="13"/>
  <c r="AB74" i="13"/>
  <c r="AE74" i="13"/>
  <c r="S185" i="14"/>
  <c r="AB75" i="13" l="1"/>
  <c r="CC145" i="14"/>
  <c r="AH75" i="13"/>
  <c r="CO145" i="14"/>
  <c r="CK145" i="14"/>
  <c r="AF75" i="13"/>
  <c r="AI75" i="13"/>
  <c r="CQ145" i="14"/>
  <c r="FK160" i="16"/>
  <c r="FK160" i="14"/>
  <c r="CM145" i="14"/>
  <c r="AG75" i="13"/>
  <c r="AE75" i="13"/>
  <c r="CI145" i="14"/>
  <c r="AD75" i="13"/>
  <c r="CG145" i="14"/>
  <c r="AI185" i="14"/>
  <c r="AU185" i="14"/>
  <c r="AP185" i="14"/>
  <c r="U90" i="13" l="1"/>
  <c r="Q24" i="13"/>
  <c r="AG19" i="13" s="1"/>
  <c r="CM85" i="14" s="1"/>
  <c r="AF19" i="13" l="1"/>
  <c r="CK85" i="14" s="1"/>
  <c r="AE19" i="13"/>
  <c r="CI85" i="14" s="1"/>
  <c r="Q32" i="13"/>
  <c r="AC19" i="13"/>
  <c r="CE85" i="14" s="1"/>
  <c r="AA19" i="13"/>
  <c r="CA85" i="14" s="1"/>
  <c r="AD19" i="13"/>
  <c r="CG85" i="14" s="1"/>
  <c r="AB19" i="13"/>
  <c r="CC85" i="14" s="1"/>
  <c r="AI19" i="13"/>
  <c r="CQ85" i="14" s="1"/>
  <c r="AH19" i="13"/>
  <c r="CO85" i="14" s="1"/>
  <c r="AD33" i="13" l="1"/>
  <c r="CG161" i="14" s="1"/>
  <c r="AH33" i="13"/>
  <c r="CO161" i="14" s="1"/>
  <c r="AG33" i="13"/>
  <c r="CM161" i="14" s="1"/>
  <c r="AI33" i="13"/>
  <c r="CQ161" i="14" s="1"/>
  <c r="AB33" i="13"/>
  <c r="CC161" i="14" s="1"/>
  <c r="AC33" i="13"/>
  <c r="CE161" i="14" s="1"/>
  <c r="Q34" i="13"/>
  <c r="AF33" i="13"/>
  <c r="CK161" i="14" s="1"/>
  <c r="AA33" i="13"/>
  <c r="CA161" i="14" s="1"/>
  <c r="AE33" i="13"/>
  <c r="CI161" i="14" s="1"/>
  <c r="Q19" i="13" l="1"/>
  <c r="Q18" i="13"/>
  <c r="AE34" i="13"/>
  <c r="CI167" i="14" s="1"/>
  <c r="Q15" i="13"/>
  <c r="AI34" i="13"/>
  <c r="CQ167" i="14" s="1"/>
  <c r="AD34" i="13"/>
  <c r="CG167" i="14" s="1"/>
  <c r="AA34" i="13"/>
  <c r="CA167" i="14" s="1"/>
  <c r="Q16" i="13"/>
  <c r="AC34" i="13"/>
  <c r="CE167" i="14" s="1"/>
  <c r="AB34" i="13"/>
  <c r="CC167" i="14" s="1"/>
  <c r="AG34" i="13"/>
  <c r="CM167" i="14" s="1"/>
  <c r="AH34" i="13"/>
  <c r="CO167" i="14" s="1"/>
  <c r="Q20" i="13"/>
  <c r="Q17" i="13"/>
  <c r="AF34" i="13"/>
  <c r="CK167" i="14" s="1"/>
  <c r="Q21" i="13" l="1"/>
  <c r="K101" i="13" s="1"/>
  <c r="AB35" i="13" l="1"/>
  <c r="CC171" i="14" s="1"/>
  <c r="AC35" i="13"/>
  <c r="CE171" i="14" s="1"/>
  <c r="AA35" i="13"/>
  <c r="CA171" i="14" s="1"/>
  <c r="AE35" i="13"/>
  <c r="CI171" i="14" s="1"/>
  <c r="AH35" i="13"/>
  <c r="CO171" i="14" s="1"/>
  <c r="AI35" i="13"/>
  <c r="CQ171" i="14" s="1"/>
  <c r="AD35" i="13"/>
  <c r="CG171" i="14" s="1"/>
  <c r="AF35" i="13"/>
  <c r="CK171" i="14" s="1"/>
  <c r="AG35" i="13"/>
  <c r="CM171" i="14" s="1"/>
</calcChain>
</file>

<file path=xl/comments1.xml><?xml version="1.0" encoding="utf-8"?>
<comments xmlns="http://schemas.openxmlformats.org/spreadsheetml/2006/main">
  <authors>
    <author>administrator</author>
    <author>SIMINZEI20</author>
  </authors>
  <commentList>
    <comment ref="F81" authorId="0" shapeId="0">
      <text>
        <r>
          <rPr>
            <sz val="10"/>
            <color indexed="81"/>
            <rFont val="ＭＳ ゴシック"/>
            <family val="3"/>
            <charset val="128"/>
          </rPr>
          <t>賦課期日以前の日付のみ入力可</t>
        </r>
      </text>
    </comment>
    <comment ref="J81" authorId="1" shapeId="0">
      <text>
        <r>
          <rPr>
            <sz val="10"/>
            <color indexed="81"/>
            <rFont val="ＭＳ ゴシック"/>
            <family val="3"/>
            <charset val="128"/>
          </rPr>
          <t>障害者控除対象者認定書(介護保険)の
添付があった際は下記で入力すること。
特別障害相当は[身体1級]
普通障害相当は[身体3級]</t>
        </r>
      </text>
    </comment>
    <comment ref="K81" authorId="0" shapeId="0">
      <text>
        <r>
          <rPr>
            <sz val="10"/>
            <color indexed="81"/>
            <rFont val="ＭＳ ゴシック"/>
            <family val="3"/>
            <charset val="128"/>
          </rPr>
          <t>賦課期日以前の日付のみ入力可</t>
        </r>
      </text>
    </comment>
    <comment ref="H95" authorId="1" shapeId="0">
      <text>
        <r>
          <rPr>
            <sz val="10"/>
            <color indexed="81"/>
            <rFont val="ＭＳ Ｐゴシック"/>
            <family val="3"/>
            <charset val="128"/>
          </rPr>
          <t>未成年の場合必要
セルのリストから選択してください。</t>
        </r>
      </text>
    </comment>
  </commentList>
</comments>
</file>

<file path=xl/sharedStrings.xml><?xml version="1.0" encoding="utf-8"?>
<sst xmlns="http://schemas.openxmlformats.org/spreadsheetml/2006/main" count="1066" uniqueCount="488">
  <si>
    <t>営業等</t>
    <rPh sb="0" eb="2">
      <t>エイギョウ</t>
    </rPh>
    <rPh sb="2" eb="3">
      <t>トウ</t>
    </rPh>
    <phoneticPr fontId="1"/>
  </si>
  <si>
    <t>不動産</t>
    <rPh sb="0" eb="3">
      <t>フドウサン</t>
    </rPh>
    <phoneticPr fontId="1"/>
  </si>
  <si>
    <t>配当</t>
    <rPh sb="0" eb="2">
      <t>ハイトウ</t>
    </rPh>
    <phoneticPr fontId="1"/>
  </si>
  <si>
    <t>給与</t>
    <rPh sb="0" eb="2">
      <t>キュウヨ</t>
    </rPh>
    <phoneticPr fontId="1"/>
  </si>
  <si>
    <t>雑</t>
    <rPh sb="0" eb="1">
      <t>ザツ</t>
    </rPh>
    <phoneticPr fontId="1"/>
  </si>
  <si>
    <t>その他</t>
    <rPh sb="2" eb="3">
      <t>タ</t>
    </rPh>
    <phoneticPr fontId="1"/>
  </si>
  <si>
    <t>一時</t>
    <rPh sb="0" eb="2">
      <t>イチジ</t>
    </rPh>
    <phoneticPr fontId="1"/>
  </si>
  <si>
    <t>期間</t>
    <rPh sb="0" eb="2">
      <t>キカン</t>
    </rPh>
    <phoneticPr fontId="1"/>
  </si>
  <si>
    <t>給与の支払者(会社名)</t>
    <rPh sb="0" eb="2">
      <t>キュウヨ</t>
    </rPh>
    <rPh sb="3" eb="5">
      <t>シハライ</t>
    </rPh>
    <rPh sb="5" eb="6">
      <t>シャ</t>
    </rPh>
    <rPh sb="7" eb="10">
      <t>カイシャメイ</t>
    </rPh>
    <phoneticPr fontId="1"/>
  </si>
  <si>
    <t>給与収入合計</t>
    <rPh sb="0" eb="2">
      <t>キュウヨ</t>
    </rPh>
    <rPh sb="2" eb="4">
      <t>シュウニュウ</t>
    </rPh>
    <rPh sb="4" eb="6">
      <t>ゴウケイ</t>
    </rPh>
    <phoneticPr fontId="1"/>
  </si>
  <si>
    <t>厚生年金</t>
    <rPh sb="0" eb="2">
      <t>コウセイ</t>
    </rPh>
    <rPh sb="2" eb="4">
      <t>ネンキン</t>
    </rPh>
    <phoneticPr fontId="1"/>
  </si>
  <si>
    <t>国民年金</t>
    <rPh sb="0" eb="2">
      <t>コクミン</t>
    </rPh>
    <rPh sb="2" eb="4">
      <t>ネンキン</t>
    </rPh>
    <phoneticPr fontId="1"/>
  </si>
  <si>
    <t>共済年金</t>
    <rPh sb="0" eb="2">
      <t>キョウサイ</t>
    </rPh>
    <rPh sb="2" eb="4">
      <t>ネンキン</t>
    </rPh>
    <phoneticPr fontId="1"/>
  </si>
  <si>
    <t>年金収入合計</t>
    <rPh sb="0" eb="2">
      <t>ネンキン</t>
    </rPh>
    <rPh sb="2" eb="4">
      <t>シュウニュウ</t>
    </rPh>
    <rPh sb="4" eb="6">
      <t>ゴウケイ</t>
    </rPh>
    <phoneticPr fontId="1"/>
  </si>
  <si>
    <t>雑損控除</t>
    <rPh sb="0" eb="2">
      <t>ザッソン</t>
    </rPh>
    <rPh sb="2" eb="4">
      <t>コウジョ</t>
    </rPh>
    <phoneticPr fontId="1"/>
  </si>
  <si>
    <t>医療費控除</t>
    <rPh sb="0" eb="3">
      <t>イリョウヒ</t>
    </rPh>
    <rPh sb="3" eb="5">
      <t>コウジョ</t>
    </rPh>
    <phoneticPr fontId="1"/>
  </si>
  <si>
    <t>社会保険料</t>
    <rPh sb="0" eb="2">
      <t>シャカイ</t>
    </rPh>
    <rPh sb="2" eb="5">
      <t>ホケンリョウ</t>
    </rPh>
    <phoneticPr fontId="1"/>
  </si>
  <si>
    <t>本人該当</t>
    <rPh sb="0" eb="2">
      <t>ホンニン</t>
    </rPh>
    <rPh sb="2" eb="4">
      <t>ガイトウ</t>
    </rPh>
    <phoneticPr fontId="1"/>
  </si>
  <si>
    <t>源泉より</t>
    <rPh sb="0" eb="2">
      <t>ゲンセン</t>
    </rPh>
    <phoneticPr fontId="1"/>
  </si>
  <si>
    <t>種類</t>
    <rPh sb="0" eb="2">
      <t>シュルイ</t>
    </rPh>
    <phoneticPr fontId="1"/>
  </si>
  <si>
    <t>支払保険料</t>
    <rPh sb="0" eb="2">
      <t>シハライ</t>
    </rPh>
    <rPh sb="2" eb="5">
      <t>ホケンリョウ</t>
    </rPh>
    <phoneticPr fontId="1"/>
  </si>
  <si>
    <t>学校名</t>
    <rPh sb="0" eb="2">
      <t>ガッコウ</t>
    </rPh>
    <rPh sb="2" eb="3">
      <t>メイ</t>
    </rPh>
    <phoneticPr fontId="1"/>
  </si>
  <si>
    <t>住所</t>
    <rPh sb="0" eb="2">
      <t>ジュウショ</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</si>
  <si>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</si>
  <si>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</si>
  <si>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</si>
  <si>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地震保険料</t>
    <rPh sb="0" eb="2">
      <t>ジシン</t>
    </rPh>
    <rPh sb="2" eb="5">
      <t>ホケンリョウ</t>
    </rPh>
    <phoneticPr fontId="1"/>
  </si>
  <si>
    <t>地震</t>
    <rPh sb="0" eb="2">
      <t>ジシン</t>
    </rPh>
    <phoneticPr fontId="1"/>
  </si>
  <si>
    <t>障害認定日</t>
    <rPh sb="0" eb="2">
      <t>ショウガイ</t>
    </rPh>
    <rPh sb="2" eb="4">
      <t>ニンテイ</t>
    </rPh>
    <rPh sb="4" eb="5">
      <t>ビ</t>
    </rPh>
    <phoneticPr fontId="1"/>
  </si>
  <si>
    <t>フリガナ</t>
    <phoneticPr fontId="1"/>
  </si>
  <si>
    <t>代理者</t>
    <rPh sb="0" eb="2">
      <t>ダイリ</t>
    </rPh>
    <rPh sb="2" eb="3">
      <t>シャ</t>
    </rPh>
    <phoneticPr fontId="1"/>
  </si>
  <si>
    <t>給与所得</t>
    <rPh sb="0" eb="2">
      <t>キュウヨ</t>
    </rPh>
    <rPh sb="2" eb="4">
      <t>ショトク</t>
    </rPh>
    <phoneticPr fontId="1"/>
  </si>
  <si>
    <t>企業年金</t>
    <rPh sb="0" eb="2">
      <t>キギョウ</t>
    </rPh>
    <rPh sb="2" eb="4">
      <t>ネンキン</t>
    </rPh>
    <phoneticPr fontId="1"/>
  </si>
  <si>
    <t>年金所得</t>
    <rPh sb="0" eb="2">
      <t>ネンキン</t>
    </rPh>
    <rPh sb="2" eb="4">
      <t>ショトク</t>
    </rPh>
    <phoneticPr fontId="1"/>
  </si>
  <si>
    <t>雑所得計</t>
    <rPh sb="0" eb="3">
      <t>ザツショトク</t>
    </rPh>
    <rPh sb="3" eb="4">
      <t>ケイ</t>
    </rPh>
    <phoneticPr fontId="1"/>
  </si>
  <si>
    <t>住宅借入金等特別控除</t>
    <rPh sb="0" eb="2">
      <t>ジュウタク</t>
    </rPh>
    <rPh sb="2" eb="4">
      <t>カリイレ</t>
    </rPh>
    <rPh sb="4" eb="5">
      <t>キン</t>
    </rPh>
    <rPh sb="5" eb="6">
      <t>トウ</t>
    </rPh>
    <rPh sb="6" eb="8">
      <t>トクベツ</t>
    </rPh>
    <rPh sb="8" eb="10">
      <t>コウジョ</t>
    </rPh>
    <phoneticPr fontId="1"/>
  </si>
  <si>
    <t>営業等所得</t>
    <rPh sb="0" eb="2">
      <t>エイギョウ</t>
    </rPh>
    <rPh sb="2" eb="3">
      <t>トウ</t>
    </rPh>
    <rPh sb="3" eb="5">
      <t>ショトク</t>
    </rPh>
    <phoneticPr fontId="1"/>
  </si>
  <si>
    <t>不動産所得</t>
    <rPh sb="0" eb="3">
      <t>フドウサン</t>
    </rPh>
    <rPh sb="3" eb="5">
      <t>ショトク</t>
    </rPh>
    <phoneticPr fontId="1"/>
  </si>
  <si>
    <t>給与収入</t>
    <rPh sb="0" eb="2">
      <t>キュウヨ</t>
    </rPh>
    <rPh sb="2" eb="4">
      <t>シュウニュウ</t>
    </rPh>
    <phoneticPr fontId="1"/>
  </si>
  <si>
    <t>年金収入</t>
    <rPh sb="0" eb="2">
      <t>ネンキン</t>
    </rPh>
    <rPh sb="2" eb="4">
      <t>シュウニュウ</t>
    </rPh>
    <phoneticPr fontId="1"/>
  </si>
  <si>
    <t>雑所得</t>
    <rPh sb="0" eb="3">
      <t>ザツショトク</t>
    </rPh>
    <phoneticPr fontId="1"/>
  </si>
  <si>
    <t>総合・一時</t>
    <rPh sb="0" eb="2">
      <t>ソウゴウ</t>
    </rPh>
    <rPh sb="3" eb="5">
      <t>イチジ</t>
    </rPh>
    <phoneticPr fontId="1"/>
  </si>
  <si>
    <t>総所得</t>
    <rPh sb="0" eb="3">
      <t>ソウショトク</t>
    </rPh>
    <phoneticPr fontId="1"/>
  </si>
  <si>
    <t>雑損</t>
    <rPh sb="0" eb="2">
      <t>ザッソン</t>
    </rPh>
    <phoneticPr fontId="1"/>
  </si>
  <si>
    <t>医療費</t>
    <rPh sb="0" eb="3">
      <t>イリョウヒ</t>
    </rPh>
    <phoneticPr fontId="1"/>
  </si>
  <si>
    <t>小規模</t>
    <rPh sb="0" eb="3">
      <t>ショウキボ</t>
    </rPh>
    <phoneticPr fontId="1"/>
  </si>
  <si>
    <t>生命保険料控除</t>
    <rPh sb="0" eb="2">
      <t>セイメイ</t>
    </rPh>
    <rPh sb="2" eb="4">
      <t>ホケン</t>
    </rPh>
    <rPh sb="4" eb="5">
      <t>リョウ</t>
    </rPh>
    <rPh sb="5" eb="7">
      <t>コウジョ</t>
    </rPh>
    <phoneticPr fontId="1"/>
  </si>
  <si>
    <t>旧生命保険料</t>
    <rPh sb="0" eb="1">
      <t>キュウ</t>
    </rPh>
    <rPh sb="1" eb="3">
      <t>セイメイ</t>
    </rPh>
    <rPh sb="3" eb="5">
      <t>ホケン</t>
    </rPh>
    <rPh sb="5" eb="6">
      <t>リョウ</t>
    </rPh>
    <phoneticPr fontId="1"/>
  </si>
  <si>
    <t>新生命保険料</t>
    <rPh sb="0" eb="1">
      <t>シン</t>
    </rPh>
    <rPh sb="1" eb="3">
      <t>セイメイ</t>
    </rPh>
    <rPh sb="3" eb="5">
      <t>ホケン</t>
    </rPh>
    <rPh sb="5" eb="6">
      <t>リョウ</t>
    </rPh>
    <phoneticPr fontId="1"/>
  </si>
  <si>
    <t>地震保険料控除</t>
    <rPh sb="0" eb="2">
      <t>ジシン</t>
    </rPh>
    <rPh sb="2" eb="4">
      <t>ホケン</t>
    </rPh>
    <rPh sb="4" eb="5">
      <t>リョウ</t>
    </rPh>
    <rPh sb="5" eb="7">
      <t>コウジョ</t>
    </rPh>
    <phoneticPr fontId="1"/>
  </si>
  <si>
    <t>配偶者特別控除</t>
    <rPh sb="0" eb="3">
      <t>ハイグウシャ</t>
    </rPh>
    <rPh sb="3" eb="5">
      <t>トクベツ</t>
    </rPh>
    <rPh sb="5" eb="7">
      <t>コウジョ</t>
    </rPh>
    <phoneticPr fontId="1"/>
  </si>
  <si>
    <t>配偶者合計所得</t>
    <rPh sb="0" eb="3">
      <t>ハイグウシャ</t>
    </rPh>
    <rPh sb="3" eb="5">
      <t>ゴウケイ</t>
    </rPh>
    <rPh sb="5" eb="7">
      <t>ショトク</t>
    </rPh>
    <phoneticPr fontId="1"/>
  </si>
  <si>
    <t>扶養</t>
    <rPh sb="0" eb="2">
      <t>フヨウ</t>
    </rPh>
    <phoneticPr fontId="1"/>
  </si>
  <si>
    <t>控配</t>
    <rPh sb="0" eb="1">
      <t>コウ</t>
    </rPh>
    <rPh sb="1" eb="2">
      <t>ハイ</t>
    </rPh>
    <phoneticPr fontId="1"/>
  </si>
  <si>
    <t>年少</t>
    <rPh sb="0" eb="2">
      <t>ネンショウ</t>
    </rPh>
    <phoneticPr fontId="1"/>
  </si>
  <si>
    <t>特定</t>
    <rPh sb="0" eb="2">
      <t>トクテイ</t>
    </rPh>
    <phoneticPr fontId="1"/>
  </si>
  <si>
    <t>同老</t>
    <rPh sb="0" eb="1">
      <t>ドウ</t>
    </rPh>
    <rPh sb="1" eb="2">
      <t>ロウ</t>
    </rPh>
    <phoneticPr fontId="1"/>
  </si>
  <si>
    <t>老人</t>
    <rPh sb="0" eb="2">
      <t>ロウジン</t>
    </rPh>
    <phoneticPr fontId="1"/>
  </si>
  <si>
    <t>他</t>
    <rPh sb="0" eb="1">
      <t>ホカ</t>
    </rPh>
    <phoneticPr fontId="1"/>
  </si>
  <si>
    <t>同特</t>
    <rPh sb="0" eb="1">
      <t>ドウ</t>
    </rPh>
    <rPh sb="1" eb="2">
      <t>トク</t>
    </rPh>
    <phoneticPr fontId="1"/>
  </si>
  <si>
    <t>特障</t>
    <rPh sb="0" eb="1">
      <t>トク</t>
    </rPh>
    <rPh sb="1" eb="2">
      <t>ショウ</t>
    </rPh>
    <phoneticPr fontId="1"/>
  </si>
  <si>
    <t>普障</t>
    <rPh sb="0" eb="1">
      <t>フ</t>
    </rPh>
    <rPh sb="1" eb="2">
      <t>ショウ</t>
    </rPh>
    <phoneticPr fontId="1"/>
  </si>
  <si>
    <t>未</t>
    <rPh sb="0" eb="1">
      <t>ミ</t>
    </rPh>
    <phoneticPr fontId="1"/>
  </si>
  <si>
    <t>寡婦</t>
    <rPh sb="0" eb="2">
      <t>カフ</t>
    </rPh>
    <phoneticPr fontId="1"/>
  </si>
  <si>
    <t>寡夫</t>
    <rPh sb="0" eb="2">
      <t>カフ</t>
    </rPh>
    <phoneticPr fontId="1"/>
  </si>
  <si>
    <t>勤</t>
    <rPh sb="0" eb="1">
      <t>キン</t>
    </rPh>
    <phoneticPr fontId="1"/>
  </si>
  <si>
    <t>基礎控除</t>
    <rPh sb="0" eb="2">
      <t>キソ</t>
    </rPh>
    <rPh sb="2" eb="4">
      <t>コウジョ</t>
    </rPh>
    <phoneticPr fontId="1"/>
  </si>
  <si>
    <t>控除額合計</t>
    <rPh sb="0" eb="2">
      <t>コウジョ</t>
    </rPh>
    <rPh sb="2" eb="3">
      <t>ガク</t>
    </rPh>
    <rPh sb="3" eb="5">
      <t>ゴウケイ</t>
    </rPh>
    <phoneticPr fontId="1"/>
  </si>
  <si>
    <t>総合課標</t>
    <rPh sb="0" eb="2">
      <t>ソウゴウ</t>
    </rPh>
    <rPh sb="2" eb="3">
      <t>カ</t>
    </rPh>
    <rPh sb="3" eb="4">
      <t>ヒョウ</t>
    </rPh>
    <phoneticPr fontId="1"/>
  </si>
  <si>
    <t>居住開始年月日</t>
    <rPh sb="0" eb="2">
      <t>キョジュウ</t>
    </rPh>
    <rPh sb="2" eb="4">
      <t>カイシ</t>
    </rPh>
    <rPh sb="4" eb="7">
      <t>ネンガッピ</t>
    </rPh>
    <phoneticPr fontId="1"/>
  </si>
  <si>
    <t>年</t>
    <rPh sb="0" eb="1">
      <t>ネン</t>
    </rPh>
    <phoneticPr fontId="1"/>
  </si>
  <si>
    <t>控</t>
    <rPh sb="0" eb="1">
      <t>コウ</t>
    </rPh>
    <phoneticPr fontId="1"/>
  </si>
  <si>
    <t>老</t>
    <rPh sb="0" eb="1">
      <t>ロウ</t>
    </rPh>
    <phoneticPr fontId="1"/>
  </si>
  <si>
    <t>旧長期損害保険料</t>
    <rPh sb="0" eb="1">
      <t>キュウ</t>
    </rPh>
    <rPh sb="1" eb="3">
      <t>チョウキ</t>
    </rPh>
    <rPh sb="3" eb="5">
      <t>ソンガイ</t>
    </rPh>
    <rPh sb="5" eb="7">
      <t>ホケン</t>
    </rPh>
    <rPh sb="7" eb="8">
      <t>リョウ</t>
    </rPh>
    <phoneticPr fontId="1"/>
  </si>
  <si>
    <t>介護医療</t>
    <rPh sb="0" eb="2">
      <t>カイゴ</t>
    </rPh>
    <rPh sb="2" eb="4">
      <t>イリョウ</t>
    </rPh>
    <phoneticPr fontId="1"/>
  </si>
  <si>
    <t>配偶者</t>
    <rPh sb="0" eb="3">
      <t>ハイグウシャ</t>
    </rPh>
    <phoneticPr fontId="1"/>
  </si>
  <si>
    <t>年齢</t>
    <rPh sb="0" eb="2">
      <t>ネンレイ</t>
    </rPh>
    <phoneticPr fontId="1"/>
  </si>
  <si>
    <t>扶養控除</t>
    <rPh sb="0" eb="2">
      <t>フヨウ</t>
    </rPh>
    <rPh sb="2" eb="4">
      <t>コウジョ</t>
    </rPh>
    <phoneticPr fontId="1"/>
  </si>
  <si>
    <t>男</t>
    <rPh sb="0" eb="1">
      <t>オトコ</t>
    </rPh>
    <phoneticPr fontId="1"/>
  </si>
  <si>
    <t>女</t>
    <rPh sb="0" eb="1">
      <t>オンナ</t>
    </rPh>
    <phoneticPr fontId="1"/>
  </si>
  <si>
    <t>障害等級</t>
    <rPh sb="0" eb="2">
      <t>ショウガイ</t>
    </rPh>
    <rPh sb="2" eb="4">
      <t>トウキュウ</t>
    </rPh>
    <phoneticPr fontId="1"/>
  </si>
  <si>
    <t>障害区分</t>
    <rPh sb="0" eb="2">
      <t>ショウガイ</t>
    </rPh>
    <rPh sb="2" eb="4">
      <t>クブン</t>
    </rPh>
    <phoneticPr fontId="1"/>
  </si>
  <si>
    <t>性別</t>
    <rPh sb="0" eb="2">
      <t>セイベツ</t>
    </rPh>
    <phoneticPr fontId="1"/>
  </si>
  <si>
    <t>所得</t>
    <rPh sb="0" eb="2">
      <t>ショトク</t>
    </rPh>
    <phoneticPr fontId="1"/>
  </si>
  <si>
    <t>損害を受けた人</t>
    <rPh sb="0" eb="2">
      <t>ソンガイ</t>
    </rPh>
    <rPh sb="3" eb="4">
      <t>ウ</t>
    </rPh>
    <rPh sb="6" eb="7">
      <t>ヒト</t>
    </rPh>
    <phoneticPr fontId="1"/>
  </si>
  <si>
    <t>損害の原因</t>
    <rPh sb="0" eb="2">
      <t>ソンガイ</t>
    </rPh>
    <rPh sb="3" eb="5">
      <t>ゲンイン</t>
    </rPh>
    <phoneticPr fontId="1"/>
  </si>
  <si>
    <t>損害を受けた年月日</t>
    <rPh sb="0" eb="2">
      <t>ソンガイ</t>
    </rPh>
    <rPh sb="3" eb="4">
      <t>ウ</t>
    </rPh>
    <rPh sb="6" eb="9">
      <t>ネンガッピ</t>
    </rPh>
    <phoneticPr fontId="1"/>
  </si>
  <si>
    <t>③実質負担額(①-②)</t>
    <rPh sb="1" eb="3">
      <t>ジッシツ</t>
    </rPh>
    <rPh sb="3" eb="5">
      <t>フタン</t>
    </rPh>
    <rPh sb="5" eb="6">
      <t>ガク</t>
    </rPh>
    <phoneticPr fontId="1"/>
  </si>
  <si>
    <t>住宅控除可能額</t>
    <rPh sb="0" eb="2">
      <t>ジュウタク</t>
    </rPh>
    <rPh sb="2" eb="4">
      <t>コウジョ</t>
    </rPh>
    <rPh sb="4" eb="7">
      <t>カノウガク</t>
    </rPh>
    <phoneticPr fontId="1"/>
  </si>
  <si>
    <t>賦課期日</t>
    <rPh sb="0" eb="2">
      <t>フカ</t>
    </rPh>
    <rPh sb="2" eb="4">
      <t>キジツ</t>
    </rPh>
    <phoneticPr fontId="1"/>
  </si>
  <si>
    <t>住民税申告年度</t>
    <rPh sb="0" eb="3">
      <t>ジュウミンゼイ</t>
    </rPh>
    <rPh sb="3" eb="5">
      <t>シンコク</t>
    </rPh>
    <rPh sb="5" eb="7">
      <t>ネンド</t>
    </rPh>
    <phoneticPr fontId="1"/>
  </si>
  <si>
    <t>個人番号</t>
    <rPh sb="0" eb="2">
      <t>コジン</t>
    </rPh>
    <rPh sb="2" eb="4">
      <t>バンゴウ</t>
    </rPh>
    <phoneticPr fontId="1"/>
  </si>
  <si>
    <t>共通CD</t>
    <rPh sb="0" eb="2">
      <t>キョウツウ</t>
    </rPh>
    <phoneticPr fontId="1"/>
  </si>
  <si>
    <t>フリガナ</t>
  </si>
  <si>
    <t>フリガナ</t>
    <phoneticPr fontId="1"/>
  </si>
  <si>
    <t>(方書)</t>
    <rPh sb="1" eb="2">
      <t>カタ</t>
    </rPh>
    <rPh sb="2" eb="3">
      <t>ガ</t>
    </rPh>
    <phoneticPr fontId="1"/>
  </si>
  <si>
    <t>代理者氏名</t>
    <rPh sb="0" eb="2">
      <t>ダイリ</t>
    </rPh>
    <rPh sb="2" eb="3">
      <t>シャ</t>
    </rPh>
    <rPh sb="3" eb="5">
      <t>シメイ</t>
    </rPh>
    <phoneticPr fontId="1"/>
  </si>
  <si>
    <t>代理者続柄</t>
    <rPh sb="0" eb="2">
      <t>ダイリ</t>
    </rPh>
    <rPh sb="2" eb="3">
      <t>シャ</t>
    </rPh>
    <rPh sb="3" eb="5">
      <t>ツヅキガラ</t>
    </rPh>
    <phoneticPr fontId="1"/>
  </si>
  <si>
    <t>【所得金額入力】</t>
    <rPh sb="1" eb="3">
      <t>ショトク</t>
    </rPh>
    <rPh sb="3" eb="5">
      <t>キンガク</t>
    </rPh>
    <rPh sb="5" eb="7">
      <t>ニュウリョク</t>
    </rPh>
    <phoneticPr fontId="1"/>
  </si>
  <si>
    <t>収入金額</t>
    <rPh sb="0" eb="2">
      <t>シュウニュウ</t>
    </rPh>
    <rPh sb="2" eb="4">
      <t>キンガク</t>
    </rPh>
    <phoneticPr fontId="1"/>
  </si>
  <si>
    <t>売上原価</t>
    <rPh sb="0" eb="2">
      <t>ウリアゲ</t>
    </rPh>
    <rPh sb="2" eb="4">
      <t>ゲンカ</t>
    </rPh>
    <phoneticPr fontId="1"/>
  </si>
  <si>
    <t>必要経費</t>
    <rPh sb="0" eb="2">
      <t>ヒツヨウ</t>
    </rPh>
    <rPh sb="2" eb="4">
      <t>ケイヒ</t>
    </rPh>
    <phoneticPr fontId="1"/>
  </si>
  <si>
    <t>所得金額</t>
    <rPh sb="0" eb="2">
      <t>ショトク</t>
    </rPh>
    <rPh sb="2" eb="4">
      <t>キンガク</t>
    </rPh>
    <phoneticPr fontId="1"/>
  </si>
  <si>
    <t>●所得税【復興税除く】</t>
    <rPh sb="1" eb="4">
      <t>ショトクゼイ</t>
    </rPh>
    <rPh sb="5" eb="7">
      <t>フッコウ</t>
    </rPh>
    <rPh sb="7" eb="8">
      <t>ゼイ</t>
    </rPh>
    <rPh sb="8" eb="9">
      <t>ノゾ</t>
    </rPh>
    <phoneticPr fontId="1"/>
  </si>
  <si>
    <t>課税所得金額</t>
    <rPh sb="0" eb="2">
      <t>カゼイ</t>
    </rPh>
    <rPh sb="2" eb="4">
      <t>ショトク</t>
    </rPh>
    <rPh sb="4" eb="6">
      <t>キンガク</t>
    </rPh>
    <phoneticPr fontId="1"/>
  </si>
  <si>
    <t>税率</t>
    <rPh sb="0" eb="2">
      <t>ゼイリツ</t>
    </rPh>
    <phoneticPr fontId="1"/>
  </si>
  <si>
    <t>控除額</t>
    <rPh sb="0" eb="2">
      <t>コウジョ</t>
    </rPh>
    <rPh sb="2" eb="3">
      <t>ガク</t>
    </rPh>
    <phoneticPr fontId="1"/>
  </si>
  <si>
    <t>算出税額</t>
    <rPh sb="0" eb="2">
      <t>サンシュツ</t>
    </rPh>
    <rPh sb="2" eb="4">
      <t>ゼイガク</t>
    </rPh>
    <phoneticPr fontId="1"/>
  </si>
  <si>
    <t>配当(一般)</t>
    <rPh sb="0" eb="2">
      <t>ハイトウ</t>
    </rPh>
    <rPh sb="3" eb="5">
      <t>イッパン</t>
    </rPh>
    <phoneticPr fontId="1"/>
  </si>
  <si>
    <t>●給与所得</t>
    <rPh sb="1" eb="3">
      <t>キュウヨ</t>
    </rPh>
    <rPh sb="3" eb="5">
      <t>ショトク</t>
    </rPh>
    <phoneticPr fontId="1"/>
  </si>
  <si>
    <t>会社名</t>
    <rPh sb="0" eb="3">
      <t>カイシャメイ</t>
    </rPh>
    <phoneticPr fontId="1"/>
  </si>
  <si>
    <t>1月</t>
    <rPh sb="1" eb="2">
      <t>ガツ</t>
    </rPh>
    <phoneticPr fontId="1"/>
  </si>
  <si>
    <t>2月</t>
  </si>
  <si>
    <t>3月</t>
  </si>
  <si>
    <t>小計</t>
    <rPh sb="0" eb="1">
      <t>ショウ</t>
    </rPh>
    <rPh sb="1" eb="2">
      <t>ケイ</t>
    </rPh>
    <phoneticPr fontId="1"/>
  </si>
  <si>
    <t>4月</t>
  </si>
  <si>
    <t>所得控除</t>
    <rPh sb="0" eb="2">
      <t>ショトク</t>
    </rPh>
    <rPh sb="2" eb="4">
      <t>コウジョ</t>
    </rPh>
    <phoneticPr fontId="1"/>
  </si>
  <si>
    <t>5月</t>
  </si>
  <si>
    <t>別紙内訳がある場合は、右表に記載</t>
    <rPh sb="0" eb="2">
      <t>ベッシ</t>
    </rPh>
    <rPh sb="2" eb="4">
      <t>ウチワケ</t>
    </rPh>
    <rPh sb="7" eb="9">
      <t>バアイ</t>
    </rPh>
    <rPh sb="11" eb="12">
      <t>ミギ</t>
    </rPh>
    <rPh sb="12" eb="13">
      <t>ヒョウ</t>
    </rPh>
    <rPh sb="14" eb="16">
      <t>キサイ</t>
    </rPh>
    <phoneticPr fontId="1"/>
  </si>
  <si>
    <t>6月</t>
  </si>
  <si>
    <t>その場合源泉入力欄は②までとする</t>
    <rPh sb="2" eb="4">
      <t>バアイ</t>
    </rPh>
    <rPh sb="4" eb="6">
      <t>ゲンセン</t>
    </rPh>
    <rPh sb="6" eb="8">
      <t>ニュウリョク</t>
    </rPh>
    <rPh sb="8" eb="9">
      <t>ラン</t>
    </rPh>
    <phoneticPr fontId="1"/>
  </si>
  <si>
    <t>7月</t>
  </si>
  <si>
    <t>8月</t>
  </si>
  <si>
    <t>9月</t>
  </si>
  <si>
    <t>生命保険料</t>
    <rPh sb="0" eb="2">
      <t>セイメイ</t>
    </rPh>
    <rPh sb="2" eb="4">
      <t>ホケン</t>
    </rPh>
    <rPh sb="4" eb="5">
      <t>リョウ</t>
    </rPh>
    <phoneticPr fontId="1"/>
  </si>
  <si>
    <t>10月</t>
  </si>
  <si>
    <t>11月</t>
  </si>
  <si>
    <t>12月</t>
  </si>
  <si>
    <t>●雑所得</t>
    <rPh sb="1" eb="4">
      <t>ザツショトク</t>
    </rPh>
    <phoneticPr fontId="1"/>
  </si>
  <si>
    <t>右記３年金以外</t>
    <rPh sb="0" eb="2">
      <t>ウキ</t>
    </rPh>
    <rPh sb="3" eb="5">
      <t>ネンキン</t>
    </rPh>
    <rPh sb="5" eb="7">
      <t>イガイ</t>
    </rPh>
    <phoneticPr fontId="1"/>
  </si>
  <si>
    <t>特別控除</t>
    <rPh sb="0" eb="2">
      <t>トクベツ</t>
    </rPh>
    <rPh sb="2" eb="4">
      <t>コウジョ</t>
    </rPh>
    <phoneticPr fontId="1"/>
  </si>
  <si>
    <t>その他雑所得計</t>
    <rPh sb="2" eb="3">
      <t>タ</t>
    </rPh>
    <rPh sb="3" eb="6">
      <t>ザツショトク</t>
    </rPh>
    <rPh sb="6" eb="7">
      <t>ケイ</t>
    </rPh>
    <phoneticPr fontId="1"/>
  </si>
  <si>
    <t>給与収入額</t>
    <rPh sb="0" eb="2">
      <t>キュウヨ</t>
    </rPh>
    <rPh sb="2" eb="4">
      <t>シュウニュウ</t>
    </rPh>
    <rPh sb="4" eb="5">
      <t>ガク</t>
    </rPh>
    <phoneticPr fontId="1"/>
  </si>
  <si>
    <t>給与所得金額</t>
    <rPh sb="0" eb="2">
      <t>キュウヨ</t>
    </rPh>
    <rPh sb="2" eb="4">
      <t>ショトク</t>
    </rPh>
    <rPh sb="4" eb="6">
      <t>キンガク</t>
    </rPh>
    <phoneticPr fontId="1"/>
  </si>
  <si>
    <t>年金所得金額</t>
    <rPh sb="0" eb="2">
      <t>ネンキン</t>
    </rPh>
    <rPh sb="2" eb="4">
      <t>ショトク</t>
    </rPh>
    <rPh sb="4" eb="6">
      <t>キンガク</t>
    </rPh>
    <phoneticPr fontId="1"/>
  </si>
  <si>
    <t>年金収入額</t>
    <rPh sb="0" eb="2">
      <t>ネンキン</t>
    </rPh>
    <rPh sb="2" eb="4">
      <t>シュウニュウ</t>
    </rPh>
    <rPh sb="4" eb="5">
      <t>ガク</t>
    </rPh>
    <phoneticPr fontId="1"/>
  </si>
  <si>
    <t>65歳未満</t>
    <rPh sb="2" eb="5">
      <t>サイミマン</t>
    </rPh>
    <phoneticPr fontId="1"/>
  </si>
  <si>
    <t>65歳以上</t>
    <rPh sb="2" eb="5">
      <t>サイイジョウ</t>
    </rPh>
    <phoneticPr fontId="1"/>
  </si>
  <si>
    <t>一時所得</t>
    <rPh sb="0" eb="2">
      <t>イチジ</t>
    </rPh>
    <rPh sb="2" eb="4">
      <t>ショトク</t>
    </rPh>
    <phoneticPr fontId="1"/>
  </si>
  <si>
    <t>一時1/2前</t>
    <rPh sb="0" eb="2">
      <t>イチジ</t>
    </rPh>
    <rPh sb="5" eb="6">
      <t>マエ</t>
    </rPh>
    <phoneticPr fontId="1"/>
  </si>
  <si>
    <t>【所得控除入力】</t>
    <rPh sb="1" eb="3">
      <t>ショトク</t>
    </rPh>
    <rPh sb="3" eb="5">
      <t>コウジョ</t>
    </rPh>
    <rPh sb="5" eb="7">
      <t>ニュウリョク</t>
    </rPh>
    <phoneticPr fontId="1"/>
  </si>
  <si>
    <t>①損害金額</t>
    <rPh sb="1" eb="3">
      <t>ソンガイ</t>
    </rPh>
    <rPh sb="3" eb="5">
      <t>キンガク</t>
    </rPh>
    <phoneticPr fontId="1"/>
  </si>
  <si>
    <t>②保険金等補てん金額</t>
    <rPh sb="1" eb="4">
      <t>ホケンキン</t>
    </rPh>
    <rPh sb="4" eb="5">
      <t>トウ</t>
    </rPh>
    <rPh sb="5" eb="6">
      <t>ホ</t>
    </rPh>
    <rPh sb="8" eb="10">
      <t>キンガク</t>
    </rPh>
    <phoneticPr fontId="1"/>
  </si>
  <si>
    <t>差引損失(①-②)</t>
    <rPh sb="0" eb="2">
      <t>サシヒキ</t>
    </rPh>
    <rPh sb="2" eb="4">
      <t>ソンシツ</t>
    </rPh>
    <phoneticPr fontId="1"/>
  </si>
  <si>
    <t>医療を受けた人</t>
    <rPh sb="0" eb="2">
      <t>イリョウ</t>
    </rPh>
    <rPh sb="3" eb="4">
      <t>ウ</t>
    </rPh>
    <rPh sb="6" eb="7">
      <t>ヒト</t>
    </rPh>
    <phoneticPr fontId="1"/>
  </si>
  <si>
    <t>①支払金額</t>
    <rPh sb="1" eb="3">
      <t>シハライ</t>
    </rPh>
    <rPh sb="3" eb="5">
      <t>キンガク</t>
    </rPh>
    <phoneticPr fontId="1"/>
  </si>
  <si>
    <t>介護保険</t>
    <rPh sb="0" eb="2">
      <t>カイゴ</t>
    </rPh>
    <rPh sb="2" eb="4">
      <t>ホケン</t>
    </rPh>
    <phoneticPr fontId="1"/>
  </si>
  <si>
    <t>合計</t>
    <rPh sb="0" eb="2">
      <t>ゴウケイ</t>
    </rPh>
    <phoneticPr fontId="1"/>
  </si>
  <si>
    <t>社会保険料控除</t>
    <rPh sb="0" eb="2">
      <t>シャカイ</t>
    </rPh>
    <rPh sb="2" eb="5">
      <t>ホケンリョウ</t>
    </rPh>
    <rPh sb="5" eb="7">
      <t>コウジョ</t>
    </rPh>
    <phoneticPr fontId="1"/>
  </si>
  <si>
    <t>小規模共済等掛金控除</t>
    <rPh sb="0" eb="3">
      <t>ショウキボ</t>
    </rPh>
    <rPh sb="3" eb="5">
      <t>キョウサイ</t>
    </rPh>
    <rPh sb="5" eb="6">
      <t>トウ</t>
    </rPh>
    <rPh sb="6" eb="8">
      <t>カケキン</t>
    </rPh>
    <rPh sb="8" eb="10">
      <t>コウジョ</t>
    </rPh>
    <phoneticPr fontId="1"/>
  </si>
  <si>
    <t>種別</t>
    <rPh sb="0" eb="2">
      <t>シュベツ</t>
    </rPh>
    <phoneticPr fontId="1"/>
  </si>
  <si>
    <t>支払額</t>
    <rPh sb="0" eb="2">
      <t>シハライ</t>
    </rPh>
    <rPh sb="2" eb="3">
      <t>ガク</t>
    </rPh>
    <phoneticPr fontId="1"/>
  </si>
  <si>
    <t>控除額算出</t>
    <rPh sb="0" eb="2">
      <t>コウジョ</t>
    </rPh>
    <rPh sb="2" eb="3">
      <t>ガク</t>
    </rPh>
    <rPh sb="3" eb="5">
      <t>サンシュツ</t>
    </rPh>
    <phoneticPr fontId="1"/>
  </si>
  <si>
    <t>配偶者の所得金額</t>
    <rPh sb="0" eb="3">
      <t>ハイグウシャ</t>
    </rPh>
    <rPh sb="4" eb="6">
      <t>ショトク</t>
    </rPh>
    <rPh sb="6" eb="8">
      <t>キンガク</t>
    </rPh>
    <phoneticPr fontId="1"/>
  </si>
  <si>
    <t>未成年</t>
    <rPh sb="0" eb="3">
      <t>ミセイネン</t>
    </rPh>
    <phoneticPr fontId="1"/>
  </si>
  <si>
    <t>特寡</t>
    <rPh sb="0" eb="1">
      <t>トク</t>
    </rPh>
    <rPh sb="1" eb="2">
      <t>ヤモメ</t>
    </rPh>
    <phoneticPr fontId="1"/>
  </si>
  <si>
    <t>旧長期損害</t>
    <rPh sb="0" eb="1">
      <t>キュウ</t>
    </rPh>
    <rPh sb="1" eb="3">
      <t>チョウキ</t>
    </rPh>
    <rPh sb="3" eb="5">
      <t>ソンガイ</t>
    </rPh>
    <phoneticPr fontId="1"/>
  </si>
  <si>
    <t>フリガナ</t>
    <phoneticPr fontId="1"/>
  </si>
  <si>
    <t>続柄</t>
    <rPh sb="0" eb="2">
      <t>ツヅキガラ</t>
    </rPh>
    <phoneticPr fontId="1"/>
  </si>
  <si>
    <t>同居・別居</t>
    <rPh sb="0" eb="2">
      <t>ドウキョ</t>
    </rPh>
    <rPh sb="3" eb="5">
      <t>ベッキョ</t>
    </rPh>
    <phoneticPr fontId="1"/>
  </si>
  <si>
    <t>同居以外の場合住所</t>
    <rPh sb="0" eb="2">
      <t>ドウキョ</t>
    </rPh>
    <rPh sb="2" eb="4">
      <t>イガイ</t>
    </rPh>
    <rPh sb="5" eb="7">
      <t>バアイ</t>
    </rPh>
    <rPh sb="7" eb="9">
      <t>ジュウショ</t>
    </rPh>
    <phoneticPr fontId="1"/>
  </si>
  <si>
    <t>配偶者の合計所得</t>
    <rPh sb="0" eb="3">
      <t>ハイグウシャ</t>
    </rPh>
    <rPh sb="4" eb="6">
      <t>ゴウケイ</t>
    </rPh>
    <rPh sb="6" eb="8">
      <t>ショトク</t>
    </rPh>
    <phoneticPr fontId="1"/>
  </si>
  <si>
    <t>同居加算</t>
    <rPh sb="0" eb="2">
      <t>ドウキョ</t>
    </rPh>
    <rPh sb="2" eb="4">
      <t>カサン</t>
    </rPh>
    <phoneticPr fontId="1"/>
  </si>
  <si>
    <t>扶養区分</t>
    <rPh sb="0" eb="2">
      <t>フヨウ</t>
    </rPh>
    <rPh sb="2" eb="4">
      <t>クブン</t>
    </rPh>
    <phoneticPr fontId="1"/>
  </si>
  <si>
    <t>扶養親族①</t>
    <rPh sb="0" eb="2">
      <t>フヨウ</t>
    </rPh>
    <rPh sb="2" eb="4">
      <t>シンゾク</t>
    </rPh>
    <phoneticPr fontId="1"/>
  </si>
  <si>
    <t>扶養親族②</t>
    <rPh sb="0" eb="2">
      <t>フヨウ</t>
    </rPh>
    <rPh sb="2" eb="4">
      <t>シンゾク</t>
    </rPh>
    <phoneticPr fontId="1"/>
  </si>
  <si>
    <t>扶養親族③</t>
    <rPh sb="0" eb="2">
      <t>フヨウ</t>
    </rPh>
    <rPh sb="2" eb="4">
      <t>シンゾク</t>
    </rPh>
    <phoneticPr fontId="1"/>
  </si>
  <si>
    <t>扶養親族④</t>
    <rPh sb="0" eb="2">
      <t>フヨウ</t>
    </rPh>
    <rPh sb="2" eb="4">
      <t>シンゾク</t>
    </rPh>
    <phoneticPr fontId="1"/>
  </si>
  <si>
    <t>扶養親族⑤</t>
    <rPh sb="0" eb="2">
      <t>フヨウ</t>
    </rPh>
    <rPh sb="2" eb="4">
      <t>シンゾク</t>
    </rPh>
    <phoneticPr fontId="1"/>
  </si>
  <si>
    <t>扶養親族⑥</t>
    <rPh sb="0" eb="2">
      <t>フヨウ</t>
    </rPh>
    <rPh sb="2" eb="4">
      <t>シンゾク</t>
    </rPh>
    <phoneticPr fontId="1"/>
  </si>
  <si>
    <t>扶養親族⑦</t>
    <rPh sb="0" eb="2">
      <t>フヨウ</t>
    </rPh>
    <rPh sb="2" eb="4">
      <t>シンゾク</t>
    </rPh>
    <phoneticPr fontId="1"/>
  </si>
  <si>
    <t>人的控除額(基礎控除除く)</t>
    <rPh sb="0" eb="2">
      <t>ジンテキ</t>
    </rPh>
    <rPh sb="2" eb="4">
      <t>コウジョ</t>
    </rPh>
    <rPh sb="4" eb="5">
      <t>ガク</t>
    </rPh>
    <rPh sb="6" eb="8">
      <t>キソ</t>
    </rPh>
    <rPh sb="8" eb="10">
      <t>コウジョ</t>
    </rPh>
    <rPh sb="10" eb="11">
      <t>ノゾ</t>
    </rPh>
    <phoneticPr fontId="1"/>
  </si>
  <si>
    <t>扶養親族⑧</t>
    <rPh sb="0" eb="2">
      <t>フヨウ</t>
    </rPh>
    <rPh sb="2" eb="4">
      <t>シンゾク</t>
    </rPh>
    <phoneticPr fontId="1"/>
  </si>
  <si>
    <t>離別・死別</t>
    <rPh sb="0" eb="2">
      <t>リベツ</t>
    </rPh>
    <rPh sb="3" eb="5">
      <t>シベツ</t>
    </rPh>
    <phoneticPr fontId="1"/>
  </si>
  <si>
    <t>離別・死別日</t>
    <rPh sb="0" eb="2">
      <t>リベツ</t>
    </rPh>
    <rPh sb="3" eb="5">
      <t>シベツ</t>
    </rPh>
    <rPh sb="5" eb="6">
      <t>ビ</t>
    </rPh>
    <phoneticPr fontId="1"/>
  </si>
  <si>
    <t>学校名(勤労学生)</t>
    <rPh sb="0" eb="2">
      <t>ガッコウ</t>
    </rPh>
    <rPh sb="2" eb="3">
      <t>メイ</t>
    </rPh>
    <rPh sb="4" eb="6">
      <t>キンロウ</t>
    </rPh>
    <rPh sb="6" eb="8">
      <t>ガクセイ</t>
    </rPh>
    <phoneticPr fontId="1"/>
  </si>
  <si>
    <t>学年(勤労学生)</t>
    <rPh sb="0" eb="2">
      <t>ガクネン</t>
    </rPh>
    <rPh sb="3" eb="5">
      <t>キンロウ</t>
    </rPh>
    <rPh sb="5" eb="7">
      <t>ガクセイ</t>
    </rPh>
    <phoneticPr fontId="1"/>
  </si>
  <si>
    <t>婚姻歴</t>
    <rPh sb="0" eb="2">
      <t>コンイン</t>
    </rPh>
    <rPh sb="2" eb="3">
      <t>レキ</t>
    </rPh>
    <phoneticPr fontId="1"/>
  </si>
  <si>
    <t>寡婦・寡夫判定</t>
    <rPh sb="0" eb="2">
      <t>カフ</t>
    </rPh>
    <rPh sb="3" eb="5">
      <t>カフ</t>
    </rPh>
    <rPh sb="5" eb="7">
      <t>ハンテイ</t>
    </rPh>
    <phoneticPr fontId="1"/>
  </si>
  <si>
    <t>扶養者</t>
    <rPh sb="0" eb="2">
      <t>フヨウ</t>
    </rPh>
    <rPh sb="2" eb="3">
      <t>シャ</t>
    </rPh>
    <phoneticPr fontId="1"/>
  </si>
  <si>
    <t>子の扶養者</t>
    <rPh sb="0" eb="1">
      <t>コ</t>
    </rPh>
    <rPh sb="2" eb="4">
      <t>フヨウ</t>
    </rPh>
    <rPh sb="4" eb="5">
      <t>シャ</t>
    </rPh>
    <phoneticPr fontId="1"/>
  </si>
  <si>
    <t>判定</t>
    <rPh sb="0" eb="2">
      <t>ハンテイ</t>
    </rPh>
    <phoneticPr fontId="1"/>
  </si>
  <si>
    <t>【税額控除入力】</t>
    <rPh sb="1" eb="3">
      <t>ゼイガク</t>
    </rPh>
    <rPh sb="3" eb="5">
      <t>コウジョ</t>
    </rPh>
    <rPh sb="5" eb="7">
      <t>ニュウリョク</t>
    </rPh>
    <phoneticPr fontId="1"/>
  </si>
  <si>
    <t>適用区分</t>
    <rPh sb="0" eb="2">
      <t>テキヨウ</t>
    </rPh>
    <rPh sb="2" eb="4">
      <t>クブン</t>
    </rPh>
    <phoneticPr fontId="1"/>
  </si>
  <si>
    <t>住宅借入金等特別控除可能額</t>
    <rPh sb="0" eb="2">
      <t>ジュウタク</t>
    </rPh>
    <rPh sb="2" eb="4">
      <t>カリイレ</t>
    </rPh>
    <rPh sb="4" eb="5">
      <t>キン</t>
    </rPh>
    <rPh sb="5" eb="6">
      <t>トウ</t>
    </rPh>
    <rPh sb="6" eb="8">
      <t>トクベツ</t>
    </rPh>
    <rPh sb="8" eb="10">
      <t>コウジョ</t>
    </rPh>
    <rPh sb="10" eb="13">
      <t>カノウガク</t>
    </rPh>
    <phoneticPr fontId="1"/>
  </si>
  <si>
    <t>住借特別控除額</t>
    <rPh sb="0" eb="1">
      <t>ジュウ</t>
    </rPh>
    <rPh sb="1" eb="2">
      <t>シャク</t>
    </rPh>
    <rPh sb="2" eb="4">
      <t>トクベツ</t>
    </rPh>
    <rPh sb="4" eb="6">
      <t>コウジョ</t>
    </rPh>
    <rPh sb="6" eb="7">
      <t>ガク</t>
    </rPh>
    <phoneticPr fontId="1"/>
  </si>
  <si>
    <t>寄附金税額控除</t>
    <rPh sb="0" eb="3">
      <t>キフキン</t>
    </rPh>
    <rPh sb="3" eb="5">
      <t>ゼイガク</t>
    </rPh>
    <rPh sb="5" eb="7">
      <t>コウジョ</t>
    </rPh>
    <phoneticPr fontId="1"/>
  </si>
  <si>
    <t>地方公共団体</t>
    <rPh sb="0" eb="2">
      <t>チホウ</t>
    </rPh>
    <rPh sb="2" eb="4">
      <t>コウキョウ</t>
    </rPh>
    <rPh sb="4" eb="6">
      <t>ダンタイ</t>
    </rPh>
    <phoneticPr fontId="1"/>
  </si>
  <si>
    <t>寄附金額</t>
    <rPh sb="0" eb="2">
      <t>キフ</t>
    </rPh>
    <rPh sb="2" eb="4">
      <t>キンガク</t>
    </rPh>
    <phoneticPr fontId="1"/>
  </si>
  <si>
    <t>市・道</t>
    <rPh sb="0" eb="1">
      <t>シ</t>
    </rPh>
    <rPh sb="2" eb="3">
      <t>ドウ</t>
    </rPh>
    <phoneticPr fontId="1"/>
  </si>
  <si>
    <t>道のみ</t>
    <rPh sb="0" eb="1">
      <t>ドウ</t>
    </rPh>
    <phoneticPr fontId="1"/>
  </si>
  <si>
    <t>市のみ</t>
    <rPh sb="0" eb="1">
      <t>シ</t>
    </rPh>
    <phoneticPr fontId="1"/>
  </si>
  <si>
    <t>市条例</t>
    <rPh sb="0" eb="1">
      <t>シ</t>
    </rPh>
    <rPh sb="1" eb="3">
      <t>ジョウレイ</t>
    </rPh>
    <phoneticPr fontId="1"/>
  </si>
  <si>
    <t>道条例</t>
    <rPh sb="0" eb="1">
      <t>ドウ</t>
    </rPh>
    <rPh sb="1" eb="3">
      <t>ジョウレイ</t>
    </rPh>
    <phoneticPr fontId="1"/>
  </si>
  <si>
    <t>配偶者
(特別)
控除</t>
    <rPh sb="0" eb="3">
      <t>ハイグウシャ</t>
    </rPh>
    <rPh sb="5" eb="7">
      <t>トクベツ</t>
    </rPh>
    <rPh sb="9" eb="11">
      <t>コウジョ</t>
    </rPh>
    <phoneticPr fontId="1"/>
  </si>
  <si>
    <t>居住区分</t>
    <rPh sb="0" eb="2">
      <t>キョジュウ</t>
    </rPh>
    <rPh sb="2" eb="4">
      <t>クブン</t>
    </rPh>
    <phoneticPr fontId="1"/>
  </si>
  <si>
    <t>(あて先)　苫小牧市長</t>
    <rPh sb="3" eb="4">
      <t>サキ</t>
    </rPh>
    <rPh sb="6" eb="11">
      <t>トマコマイシチョウ</t>
    </rPh>
    <phoneticPr fontId="1"/>
  </si>
  <si>
    <t>日</t>
    <rPh sb="0" eb="1">
      <t>ニチ</t>
    </rPh>
    <phoneticPr fontId="1"/>
  </si>
  <si>
    <t>(配偶者合計所得38万円超～76万円未満の場合)</t>
    <rPh sb="1" eb="4">
      <t>ハイグウシャ</t>
    </rPh>
    <rPh sb="4" eb="6">
      <t>ゴウケイ</t>
    </rPh>
    <rPh sb="6" eb="8">
      <t>ショトク</t>
    </rPh>
    <rPh sb="10" eb="12">
      <t>マンエン</t>
    </rPh>
    <rPh sb="12" eb="13">
      <t>チョウ</t>
    </rPh>
    <rPh sb="16" eb="18">
      <t>マンエン</t>
    </rPh>
    <rPh sb="18" eb="20">
      <t>ミマン</t>
    </rPh>
    <rPh sb="21" eb="23">
      <t>バアイ</t>
    </rPh>
    <phoneticPr fontId="1"/>
  </si>
  <si>
    <t>代理者
の続柄</t>
    <rPh sb="0" eb="2">
      <t>ダイリ</t>
    </rPh>
    <rPh sb="2" eb="3">
      <t>シャ</t>
    </rPh>
    <rPh sb="5" eb="7">
      <t>ツヅキガラ</t>
    </rPh>
    <phoneticPr fontId="1"/>
  </si>
  <si>
    <t>１　所得金額(前年1月1日から12月31日までの金額)</t>
    <rPh sb="2" eb="4">
      <t>ショトク</t>
    </rPh>
    <rPh sb="4" eb="6">
      <t>キンガク</t>
    </rPh>
    <rPh sb="7" eb="9">
      <t>ゼンネン</t>
    </rPh>
    <rPh sb="10" eb="11">
      <t>ガツ</t>
    </rPh>
    <rPh sb="12" eb="13">
      <t>ニチ</t>
    </rPh>
    <rPh sb="17" eb="18">
      <t>ガツ</t>
    </rPh>
    <rPh sb="20" eb="21">
      <t>ニチ</t>
    </rPh>
    <rPh sb="24" eb="26">
      <t>キンガク</t>
    </rPh>
    <phoneticPr fontId="1"/>
  </si>
  <si>
    <t>フリガナ</t>
    <phoneticPr fontId="1"/>
  </si>
  <si>
    <t>給与所得</t>
    <rPh sb="2" eb="4">
      <t>ショトク</t>
    </rPh>
    <phoneticPr fontId="1"/>
  </si>
  <si>
    <t>公的
年金等</t>
    <rPh sb="0" eb="2">
      <t>コウテキ</t>
    </rPh>
    <rPh sb="3" eb="5">
      <t>ネンキン</t>
    </rPh>
    <rPh sb="5" eb="6">
      <t>トウ</t>
    </rPh>
    <phoneticPr fontId="1"/>
  </si>
  <si>
    <t>フリガナ</t>
    <phoneticPr fontId="1"/>
  </si>
  <si>
    <t>総合･一時</t>
    <rPh sb="0" eb="2">
      <t>ソウゴウ</t>
    </rPh>
    <rPh sb="3" eb="5">
      <t>イチジ</t>
    </rPh>
    <phoneticPr fontId="1"/>
  </si>
  <si>
    <t>給与収入の内訳</t>
    <rPh sb="0" eb="2">
      <t>キュウヨ</t>
    </rPh>
    <rPh sb="2" eb="4">
      <t>シュウニュウ</t>
    </rPh>
    <rPh sb="5" eb="7">
      <t>ウチワケ</t>
    </rPh>
    <phoneticPr fontId="1"/>
  </si>
  <si>
    <t>フリガナ</t>
    <phoneticPr fontId="1"/>
  </si>
  <si>
    <t>①損害の金額</t>
    <rPh sb="1" eb="3">
      <t>ソンガイ</t>
    </rPh>
    <rPh sb="4" eb="6">
      <t>キンガク</t>
    </rPh>
    <phoneticPr fontId="1"/>
  </si>
  <si>
    <t>差引損失額(①－②)</t>
    <rPh sb="0" eb="2">
      <t>サシヒキ</t>
    </rPh>
    <rPh sb="2" eb="5">
      <t>ソンシツガク</t>
    </rPh>
    <phoneticPr fontId="1"/>
  </si>
  <si>
    <t>③実質負担額(①－②)</t>
    <rPh sb="1" eb="3">
      <t>ジッシツ</t>
    </rPh>
    <rPh sb="3" eb="5">
      <t>フタン</t>
    </rPh>
    <rPh sb="5" eb="6">
      <t>ガク</t>
    </rPh>
    <phoneticPr fontId="1"/>
  </si>
  <si>
    <t>新個人年金保険料</t>
    <rPh sb="0" eb="1">
      <t>シン</t>
    </rPh>
    <rPh sb="1" eb="3">
      <t>コジン</t>
    </rPh>
    <rPh sb="3" eb="5">
      <t>ネンキン</t>
    </rPh>
    <rPh sb="5" eb="8">
      <t>ホケンリョウ</t>
    </rPh>
    <phoneticPr fontId="1"/>
  </si>
  <si>
    <t>旧個人年金保険料</t>
    <rPh sb="0" eb="1">
      <t>キュウ</t>
    </rPh>
    <rPh sb="1" eb="3">
      <t>コジン</t>
    </rPh>
    <rPh sb="3" eb="5">
      <t>ネンキン</t>
    </rPh>
    <rPh sb="5" eb="8">
      <t>ホケンリョウ</t>
    </rPh>
    <phoneticPr fontId="1"/>
  </si>
  <si>
    <t>社会保険料
控除</t>
    <rPh sb="0" eb="2">
      <t>シャカイ</t>
    </rPh>
    <rPh sb="2" eb="5">
      <t>ホケンリョウ</t>
    </rPh>
    <rPh sb="6" eb="8">
      <t>コウジョ</t>
    </rPh>
    <phoneticPr fontId="1"/>
  </si>
  <si>
    <t>介護医療保険料</t>
    <rPh sb="0" eb="2">
      <t>カイゴ</t>
    </rPh>
    <rPh sb="2" eb="4">
      <t>イリョウ</t>
    </rPh>
    <rPh sb="4" eb="7">
      <t>ホケンリョウ</t>
    </rPh>
    <phoneticPr fontId="1"/>
  </si>
  <si>
    <t>小規模共済等
掛金控除</t>
    <rPh sb="0" eb="3">
      <t>ショウキボ</t>
    </rPh>
    <rPh sb="3" eb="5">
      <t>キョウサイ</t>
    </rPh>
    <rPh sb="5" eb="6">
      <t>トウ</t>
    </rPh>
    <rPh sb="7" eb="9">
      <t>カケキン</t>
    </rPh>
    <rPh sb="9" eb="11">
      <t>コウジョ</t>
    </rPh>
    <phoneticPr fontId="1"/>
  </si>
  <si>
    <t>心身障害者扶養共済掛金･第1種共済掛金　の合計額＝</t>
    <rPh sb="0" eb="2">
      <t>シンシン</t>
    </rPh>
    <rPh sb="2" eb="5">
      <t>ショウガイシャ</t>
    </rPh>
    <rPh sb="5" eb="7">
      <t>フヨウ</t>
    </rPh>
    <rPh sb="7" eb="9">
      <t>キョウサイ</t>
    </rPh>
    <rPh sb="9" eb="11">
      <t>カケキン</t>
    </rPh>
    <rPh sb="12" eb="13">
      <t>ダイ</t>
    </rPh>
    <rPh sb="14" eb="15">
      <t>シュ</t>
    </rPh>
    <rPh sb="15" eb="17">
      <t>キョウサイ</t>
    </rPh>
    <rPh sb="17" eb="19">
      <t>カケキン</t>
    </rPh>
    <rPh sb="21" eb="23">
      <t>ゴウケイ</t>
    </rPh>
    <rPh sb="23" eb="24">
      <t>ガク</t>
    </rPh>
    <phoneticPr fontId="1"/>
  </si>
  <si>
    <t>生命保険料
控除</t>
    <rPh sb="0" eb="2">
      <t>セイメイ</t>
    </rPh>
    <rPh sb="2" eb="4">
      <t>ホケン</t>
    </rPh>
    <rPh sb="4" eb="5">
      <t>リョウ</t>
    </rPh>
    <rPh sb="6" eb="8">
      <t>コウジョ</t>
    </rPh>
    <phoneticPr fontId="1"/>
  </si>
  <si>
    <t>保険会社名</t>
    <rPh sb="0" eb="2">
      <t>ホケン</t>
    </rPh>
    <rPh sb="2" eb="5">
      <t>カイシャメイ</t>
    </rPh>
    <phoneticPr fontId="1"/>
  </si>
  <si>
    <t>一般
【新】</t>
    <rPh sb="0" eb="2">
      <t>イッパン</t>
    </rPh>
    <rPh sb="4" eb="5">
      <t>シン</t>
    </rPh>
    <phoneticPr fontId="1"/>
  </si>
  <si>
    <t>一般
【旧】</t>
    <rPh sb="0" eb="2">
      <t>イッパン</t>
    </rPh>
    <rPh sb="4" eb="5">
      <t>キュウ</t>
    </rPh>
    <phoneticPr fontId="1"/>
  </si>
  <si>
    <t>個人
【新】</t>
    <rPh sb="0" eb="2">
      <t>コジン</t>
    </rPh>
    <rPh sb="4" eb="5">
      <t>シン</t>
    </rPh>
    <phoneticPr fontId="1"/>
  </si>
  <si>
    <t>個人
【旧】</t>
    <rPh sb="0" eb="2">
      <t>コジン</t>
    </rPh>
    <rPh sb="4" eb="5">
      <t>キュウ</t>
    </rPh>
    <phoneticPr fontId="1"/>
  </si>
  <si>
    <t>住宅借入金等
特別控除</t>
    <phoneticPr fontId="1"/>
  </si>
  <si>
    <t>摘要欄</t>
    <rPh sb="0" eb="2">
      <t>テキヨウ</t>
    </rPh>
    <rPh sb="2" eb="3">
      <t>ラン</t>
    </rPh>
    <phoneticPr fontId="1"/>
  </si>
  <si>
    <t>介護
医療</t>
    <rPh sb="0" eb="2">
      <t>カイゴ</t>
    </rPh>
    <rPh sb="3" eb="5">
      <t>イリョウ</t>
    </rPh>
    <phoneticPr fontId="1"/>
  </si>
  <si>
    <t>寄附金
税額控除</t>
    <rPh sb="0" eb="3">
      <t>キフキン</t>
    </rPh>
    <rPh sb="4" eb="6">
      <t>ゼイガク</t>
    </rPh>
    <rPh sb="6" eb="8">
      <t>コウジョ</t>
    </rPh>
    <phoneticPr fontId="1"/>
  </si>
  <si>
    <t>寄附先</t>
    <rPh sb="0" eb="2">
      <t>キフ</t>
    </rPh>
    <rPh sb="2" eb="3">
      <t>サキ</t>
    </rPh>
    <phoneticPr fontId="1"/>
  </si>
  <si>
    <t>地震保険料
控除</t>
    <rPh sb="0" eb="2">
      <t>ジシン</t>
    </rPh>
    <rPh sb="2" eb="5">
      <t>ホケンリョウ</t>
    </rPh>
    <rPh sb="6" eb="8">
      <t>コウジョ</t>
    </rPh>
    <phoneticPr fontId="1"/>
  </si>
  <si>
    <t>地公体</t>
    <rPh sb="0" eb="1">
      <t>チ</t>
    </rPh>
    <rPh sb="1" eb="2">
      <t>コウ</t>
    </rPh>
    <rPh sb="2" eb="3">
      <t>タイ</t>
    </rPh>
    <phoneticPr fontId="1"/>
  </si>
  <si>
    <t>旧長期
損　害</t>
    <rPh sb="0" eb="1">
      <t>キュウ</t>
    </rPh>
    <rPh sb="1" eb="3">
      <t>チョウキ</t>
    </rPh>
    <rPh sb="4" eb="5">
      <t>ソン</t>
    </rPh>
    <rPh sb="6" eb="7">
      <t>ガイ</t>
    </rPh>
    <phoneticPr fontId="1"/>
  </si>
  <si>
    <t>住宅借入特控</t>
    <rPh sb="0" eb="2">
      <t>ジュウタク</t>
    </rPh>
    <rPh sb="2" eb="4">
      <t>カリイレ</t>
    </rPh>
    <rPh sb="4" eb="5">
      <t>トク</t>
    </rPh>
    <rPh sb="5" eb="6">
      <t>コウ</t>
    </rPh>
    <phoneticPr fontId="1"/>
  </si>
  <si>
    <t>210
164</t>
    <phoneticPr fontId="1"/>
  </si>
  <si>
    <t>この申告書は、課税証明書及び所得証明書ではありません。</t>
    <rPh sb="2" eb="4">
      <t>シンコク</t>
    </rPh>
    <rPh sb="4" eb="5">
      <t>ショ</t>
    </rPh>
    <rPh sb="7" eb="9">
      <t>カゼイ</t>
    </rPh>
    <rPh sb="9" eb="12">
      <t>ショウメイショ</t>
    </rPh>
    <rPh sb="12" eb="13">
      <t>オヨ</t>
    </rPh>
    <rPh sb="14" eb="16">
      <t>ショトク</t>
    </rPh>
    <rPh sb="16" eb="19">
      <t>ショウメイショ</t>
    </rPh>
    <phoneticPr fontId="1"/>
  </si>
  <si>
    <t>Ｈ</t>
    <phoneticPr fontId="1"/>
  </si>
  <si>
    <t>[</t>
    <phoneticPr fontId="1"/>
  </si>
  <si>
    <t>月</t>
    <rPh sb="0" eb="1">
      <t>ガツ</t>
    </rPh>
    <phoneticPr fontId="1"/>
  </si>
  <si>
    <t>認定</t>
    <rPh sb="0" eb="2">
      <t>ニンテイ</t>
    </rPh>
    <phoneticPr fontId="1"/>
  </si>
  <si>
    <t>]</t>
    <phoneticPr fontId="1"/>
  </si>
  <si>
    <t>寄附金支払(市条例)</t>
    <rPh sb="0" eb="3">
      <t>キフキン</t>
    </rPh>
    <rPh sb="3" eb="5">
      <t>シハライ</t>
    </rPh>
    <rPh sb="6" eb="7">
      <t>シ</t>
    </rPh>
    <rPh sb="7" eb="9">
      <t>ジョウレイ</t>
    </rPh>
    <phoneticPr fontId="1"/>
  </si>
  <si>
    <t>[</t>
    <phoneticPr fontId="1"/>
  </si>
  <si>
    <t>]</t>
    <phoneticPr fontId="1"/>
  </si>
  <si>
    <t>寄附金支払(道条例)</t>
    <rPh sb="0" eb="3">
      <t>キフキン</t>
    </rPh>
    <rPh sb="3" eb="5">
      <t>シハライ</t>
    </rPh>
    <rPh sb="6" eb="7">
      <t>ドウ</t>
    </rPh>
    <rPh sb="7" eb="9">
      <t>ジョウレイ</t>
    </rPh>
    <phoneticPr fontId="1"/>
  </si>
  <si>
    <t>勤労学生</t>
    <rPh sb="0" eb="2">
      <t>キンロウ</t>
    </rPh>
    <rPh sb="2" eb="4">
      <t>ガクセイ</t>
    </rPh>
    <phoneticPr fontId="1"/>
  </si>
  <si>
    <t>寄附金支払
(地方公共団体)</t>
    <rPh sb="0" eb="3">
      <t>キフキン</t>
    </rPh>
    <rPh sb="3" eb="5">
      <t>シハライ</t>
    </rPh>
    <rPh sb="7" eb="9">
      <t>チホウ</t>
    </rPh>
    <rPh sb="9" eb="11">
      <t>コウキョウ</t>
    </rPh>
    <rPh sb="11" eb="13">
      <t>ダンタイ</t>
    </rPh>
    <phoneticPr fontId="1"/>
  </si>
  <si>
    <t>申告書へ</t>
    <rPh sb="0" eb="2">
      <t>シンコク</t>
    </rPh>
    <rPh sb="2" eb="3">
      <t>ショ</t>
    </rPh>
    <phoneticPr fontId="1"/>
  </si>
  <si>
    <t>生年月日</t>
    <rPh sb="0" eb="2">
      <t>セイネン</t>
    </rPh>
    <rPh sb="2" eb="4">
      <t>ガッピ</t>
    </rPh>
    <phoneticPr fontId="1"/>
  </si>
  <si>
    <t>番号1</t>
    <rPh sb="0" eb="2">
      <t>バンゴウ</t>
    </rPh>
    <phoneticPr fontId="1"/>
  </si>
  <si>
    <t>番号2</t>
    <rPh sb="0" eb="2">
      <t>バンゴウ</t>
    </rPh>
    <phoneticPr fontId="1"/>
  </si>
  <si>
    <t>番号3</t>
    <rPh sb="0" eb="2">
      <t>バンゴウ</t>
    </rPh>
    <phoneticPr fontId="1"/>
  </si>
  <si>
    <t>番号4</t>
    <rPh sb="0" eb="2">
      <t>バンゴウ</t>
    </rPh>
    <phoneticPr fontId="1"/>
  </si>
  <si>
    <t>番号5</t>
    <rPh sb="0" eb="2">
      <t>バンゴウ</t>
    </rPh>
    <phoneticPr fontId="1"/>
  </si>
  <si>
    <t>番号6</t>
    <rPh sb="0" eb="2">
      <t>バンゴウ</t>
    </rPh>
    <phoneticPr fontId="1"/>
  </si>
  <si>
    <t>番号7</t>
    <rPh sb="0" eb="2">
      <t>バンゴウ</t>
    </rPh>
    <phoneticPr fontId="1"/>
  </si>
  <si>
    <t>番号8</t>
    <rPh sb="0" eb="2">
      <t>バンゴウ</t>
    </rPh>
    <phoneticPr fontId="1"/>
  </si>
  <si>
    <t>番号9</t>
    <rPh sb="0" eb="2">
      <t>バンゴウ</t>
    </rPh>
    <phoneticPr fontId="1"/>
  </si>
  <si>
    <t>番号10</t>
    <rPh sb="0" eb="2">
      <t>バンゴウ</t>
    </rPh>
    <phoneticPr fontId="1"/>
  </si>
  <si>
    <t>番号11</t>
    <rPh sb="0" eb="2">
      <t>バンゴウ</t>
    </rPh>
    <phoneticPr fontId="1"/>
  </si>
  <si>
    <t>番号12</t>
    <rPh sb="0" eb="2">
      <t>バンゴウ</t>
    </rPh>
    <phoneticPr fontId="1"/>
  </si>
  <si>
    <t>住所</t>
    <rPh sb="0" eb="2">
      <t>ジュウショ</t>
    </rPh>
    <phoneticPr fontId="1"/>
  </si>
  <si>
    <t>(方書)</t>
    <rPh sb="1" eb="2">
      <t>カタ</t>
    </rPh>
    <rPh sb="2" eb="3">
      <t>ガ</t>
    </rPh>
    <phoneticPr fontId="1"/>
  </si>
  <si>
    <t>代理者</t>
    <rPh sb="0" eb="2">
      <t>ダイリ</t>
    </rPh>
    <rPh sb="2" eb="3">
      <t>シャ</t>
    </rPh>
    <phoneticPr fontId="1"/>
  </si>
  <si>
    <t>代理者続柄</t>
    <rPh sb="0" eb="2">
      <t>ダイリ</t>
    </rPh>
    <rPh sb="2" eb="3">
      <t>シャ</t>
    </rPh>
    <rPh sb="3" eb="5">
      <t>ツヅキガラ</t>
    </rPh>
    <phoneticPr fontId="1"/>
  </si>
  <si>
    <t>給与収入</t>
    <rPh sb="0" eb="2">
      <t>キュウヨ</t>
    </rPh>
    <rPh sb="2" eb="4">
      <t>シュウニュウ</t>
    </rPh>
    <phoneticPr fontId="1"/>
  </si>
  <si>
    <t>年金収入</t>
    <rPh sb="0" eb="2">
      <t>ネンキン</t>
    </rPh>
    <rPh sb="2" eb="4">
      <t>シュウニュウ</t>
    </rPh>
    <phoneticPr fontId="1"/>
  </si>
  <si>
    <t>総合･一時</t>
    <rPh sb="0" eb="2">
      <t>ソウゴウ</t>
    </rPh>
    <rPh sb="3" eb="5">
      <t>イチジ</t>
    </rPh>
    <phoneticPr fontId="1"/>
  </si>
  <si>
    <t>総所得</t>
    <rPh sb="0" eb="3">
      <t>ソウショトク</t>
    </rPh>
    <phoneticPr fontId="1"/>
  </si>
  <si>
    <t>金額9</t>
    <rPh sb="0" eb="2">
      <t>キンガク</t>
    </rPh>
    <phoneticPr fontId="1"/>
  </si>
  <si>
    <t>金額8</t>
    <rPh sb="0" eb="2">
      <t>キンガク</t>
    </rPh>
    <phoneticPr fontId="1"/>
  </si>
  <si>
    <t>金額7</t>
    <rPh sb="0" eb="2">
      <t>キンガク</t>
    </rPh>
    <phoneticPr fontId="1"/>
  </si>
  <si>
    <t>金額6</t>
    <rPh sb="0" eb="2">
      <t>キンガク</t>
    </rPh>
    <phoneticPr fontId="1"/>
  </si>
  <si>
    <t>金額5</t>
    <rPh sb="0" eb="2">
      <t>キンガク</t>
    </rPh>
    <phoneticPr fontId="1"/>
  </si>
  <si>
    <t>金額4</t>
    <rPh sb="0" eb="2">
      <t>キンガク</t>
    </rPh>
    <phoneticPr fontId="1"/>
  </si>
  <si>
    <t>金額3</t>
    <rPh sb="0" eb="2">
      <t>キンガク</t>
    </rPh>
    <phoneticPr fontId="1"/>
  </si>
  <si>
    <t>金額2</t>
    <rPh sb="0" eb="2">
      <t>キンガク</t>
    </rPh>
    <phoneticPr fontId="1"/>
  </si>
  <si>
    <t>金額1</t>
    <rPh sb="0" eb="2">
      <t>キンガク</t>
    </rPh>
    <phoneticPr fontId="1"/>
  </si>
  <si>
    <t>マイナス対応</t>
    <rPh sb="4" eb="6">
      <t>タイオウ</t>
    </rPh>
    <phoneticPr fontId="1"/>
  </si>
  <si>
    <t>O24</t>
    <phoneticPr fontId="1"/>
  </si>
  <si>
    <t>O25</t>
  </si>
  <si>
    <t>O26</t>
  </si>
  <si>
    <t>O27</t>
    <phoneticPr fontId="1"/>
  </si>
  <si>
    <t>O28</t>
    <phoneticPr fontId="1"/>
  </si>
  <si>
    <t>O29</t>
    <phoneticPr fontId="1"/>
  </si>
  <si>
    <t>D30</t>
    <phoneticPr fontId="1"/>
  </si>
  <si>
    <t>G36</t>
    <phoneticPr fontId="1"/>
  </si>
  <si>
    <t>O31</t>
    <phoneticPr fontId="1"/>
  </si>
  <si>
    <t>申告書へ</t>
    <rPh sb="0" eb="2">
      <t>シンコク</t>
    </rPh>
    <rPh sb="2" eb="3">
      <t>ショ</t>
    </rPh>
    <phoneticPr fontId="1"/>
  </si>
  <si>
    <t>雑損</t>
    <rPh sb="0" eb="2">
      <t>ザッソン</t>
    </rPh>
    <phoneticPr fontId="1"/>
  </si>
  <si>
    <t>生命保険控除</t>
    <rPh sb="0" eb="2">
      <t>セイメイ</t>
    </rPh>
    <rPh sb="2" eb="4">
      <t>ホケン</t>
    </rPh>
    <rPh sb="4" eb="6">
      <t>コウジョ</t>
    </rPh>
    <phoneticPr fontId="1"/>
  </si>
  <si>
    <t>新生命</t>
    <rPh sb="0" eb="1">
      <t>シン</t>
    </rPh>
    <rPh sb="1" eb="3">
      <t>セイメイ</t>
    </rPh>
    <phoneticPr fontId="1"/>
  </si>
  <si>
    <t>旧生命</t>
    <rPh sb="0" eb="1">
      <t>キュウ</t>
    </rPh>
    <rPh sb="1" eb="3">
      <t>セイメイ</t>
    </rPh>
    <phoneticPr fontId="1"/>
  </si>
  <si>
    <t>新個人</t>
    <rPh sb="0" eb="1">
      <t>シン</t>
    </rPh>
    <rPh sb="1" eb="3">
      <t>コジン</t>
    </rPh>
    <phoneticPr fontId="1"/>
  </si>
  <si>
    <t>旧個人</t>
    <rPh sb="0" eb="1">
      <t>キュウ</t>
    </rPh>
    <rPh sb="1" eb="3">
      <t>コジン</t>
    </rPh>
    <phoneticPr fontId="1"/>
  </si>
  <si>
    <t>地震保険控除</t>
    <rPh sb="0" eb="2">
      <t>ジシン</t>
    </rPh>
    <rPh sb="2" eb="4">
      <t>ホケン</t>
    </rPh>
    <rPh sb="4" eb="6">
      <t>コウジョ</t>
    </rPh>
    <phoneticPr fontId="1"/>
  </si>
  <si>
    <t>旧長期</t>
    <rPh sb="0" eb="1">
      <t>キュウ</t>
    </rPh>
    <rPh sb="1" eb="3">
      <t>チョウキ</t>
    </rPh>
    <phoneticPr fontId="1"/>
  </si>
  <si>
    <t>配偶者特別</t>
    <rPh sb="0" eb="3">
      <t>ハイグウシャ</t>
    </rPh>
    <rPh sb="3" eb="5">
      <t>トクベツ</t>
    </rPh>
    <phoneticPr fontId="1"/>
  </si>
  <si>
    <t>配偶者所得</t>
    <rPh sb="0" eb="3">
      <t>ハイグウシャ</t>
    </rPh>
    <rPh sb="3" eb="5">
      <t>ショトク</t>
    </rPh>
    <phoneticPr fontId="1"/>
  </si>
  <si>
    <t>Q24</t>
    <phoneticPr fontId="1"/>
  </si>
  <si>
    <t>Q25</t>
  </si>
  <si>
    <t>Q26</t>
  </si>
  <si>
    <t>Q27</t>
  </si>
  <si>
    <t>Q28</t>
  </si>
  <si>
    <t>Q29</t>
    <phoneticPr fontId="1"/>
  </si>
  <si>
    <t>Q30</t>
    <phoneticPr fontId="1"/>
  </si>
  <si>
    <t>Q32</t>
    <phoneticPr fontId="1"/>
  </si>
  <si>
    <t>申告書へ本人該当</t>
    <rPh sb="0" eb="2">
      <t>シンコク</t>
    </rPh>
    <rPh sb="2" eb="3">
      <t>ショ</t>
    </rPh>
    <rPh sb="4" eb="6">
      <t>ホンニン</t>
    </rPh>
    <rPh sb="6" eb="8">
      <t>ガイトウ</t>
    </rPh>
    <phoneticPr fontId="1"/>
  </si>
  <si>
    <t>寄附金(市条例)</t>
    <rPh sb="0" eb="3">
      <t>キフキン</t>
    </rPh>
    <rPh sb="4" eb="5">
      <t>シ</t>
    </rPh>
    <rPh sb="5" eb="7">
      <t>ジョウレイ</t>
    </rPh>
    <phoneticPr fontId="1"/>
  </si>
  <si>
    <t>寄附金(地公体)</t>
    <rPh sb="0" eb="3">
      <t>キフキン</t>
    </rPh>
    <rPh sb="4" eb="5">
      <t>チ</t>
    </rPh>
    <rPh sb="5" eb="6">
      <t>コウ</t>
    </rPh>
    <rPh sb="6" eb="7">
      <t>タイ</t>
    </rPh>
    <phoneticPr fontId="1"/>
  </si>
  <si>
    <t>Q34</t>
    <phoneticPr fontId="1"/>
  </si>
  <si>
    <t>K89</t>
    <phoneticPr fontId="1"/>
  </si>
  <si>
    <t>L89</t>
    <phoneticPr fontId="1"/>
  </si>
  <si>
    <t>居住開始</t>
    <rPh sb="0" eb="2">
      <t>キョジュウ</t>
    </rPh>
    <rPh sb="2" eb="4">
      <t>カイシ</t>
    </rPh>
    <phoneticPr fontId="1"/>
  </si>
  <si>
    <t>日</t>
    <rPh sb="0" eb="1">
      <t>ニチ</t>
    </rPh>
    <phoneticPr fontId="1"/>
  </si>
  <si>
    <t>月</t>
    <rPh sb="0" eb="1">
      <t>ガツ</t>
    </rPh>
    <phoneticPr fontId="1"/>
  </si>
  <si>
    <t>年</t>
    <rPh sb="0" eb="1">
      <t>ネン</t>
    </rPh>
    <phoneticPr fontId="1"/>
  </si>
  <si>
    <t>寄附金(道条例)</t>
    <rPh sb="0" eb="3">
      <t>キフキン</t>
    </rPh>
    <rPh sb="4" eb="5">
      <t>ドウ</t>
    </rPh>
    <rPh sb="5" eb="7">
      <t>ジョウレイ</t>
    </rPh>
    <phoneticPr fontId="1"/>
  </si>
  <si>
    <t>N92</t>
    <phoneticPr fontId="1"/>
  </si>
  <si>
    <t>O92</t>
    <phoneticPr fontId="1"/>
  </si>
  <si>
    <t>P92</t>
    <phoneticPr fontId="1"/>
  </si>
  <si>
    <t>年</t>
    <rPh sb="0" eb="1">
      <t>ネン</t>
    </rPh>
    <phoneticPr fontId="1"/>
  </si>
  <si>
    <t>月</t>
    <rPh sb="0" eb="1">
      <t>ツキ</t>
    </rPh>
    <phoneticPr fontId="1"/>
  </si>
  <si>
    <t>日</t>
    <rPh sb="0" eb="1">
      <t>ニチ</t>
    </rPh>
    <phoneticPr fontId="1"/>
  </si>
  <si>
    <t>国保</t>
    <rPh sb="0" eb="2">
      <t>コクホ</t>
    </rPh>
    <phoneticPr fontId="1"/>
  </si>
  <si>
    <t>後期</t>
    <rPh sb="0" eb="2">
      <t>コウキ</t>
    </rPh>
    <phoneticPr fontId="1"/>
  </si>
  <si>
    <t>源泉より</t>
    <rPh sb="0" eb="2">
      <t>ゲンセン</t>
    </rPh>
    <phoneticPr fontId="1"/>
  </si>
  <si>
    <t>国　　保</t>
    <rPh sb="0" eb="1">
      <t>クニ</t>
    </rPh>
    <rPh sb="3" eb="4">
      <t>タモツ</t>
    </rPh>
    <phoneticPr fontId="1"/>
  </si>
  <si>
    <t>後　　期</t>
    <rPh sb="0" eb="1">
      <t>アト</t>
    </rPh>
    <rPh sb="3" eb="4">
      <t>キ</t>
    </rPh>
    <phoneticPr fontId="1"/>
  </si>
  <si>
    <t>合算しない⇒</t>
    <rPh sb="0" eb="2">
      <t>ガッサン</t>
    </rPh>
    <phoneticPr fontId="1"/>
  </si>
  <si>
    <t>最大</t>
    <rPh sb="0" eb="2">
      <t>サイダイ</t>
    </rPh>
    <phoneticPr fontId="1"/>
  </si>
  <si>
    <t>最少</t>
    <rPh sb="0" eb="2">
      <t>サイショウ</t>
    </rPh>
    <phoneticPr fontId="1"/>
  </si>
  <si>
    <t>開始月</t>
    <rPh sb="0" eb="2">
      <t>カイシ</t>
    </rPh>
    <rPh sb="2" eb="3">
      <t>ツキ</t>
    </rPh>
    <phoneticPr fontId="1"/>
  </si>
  <si>
    <t>終了月</t>
    <rPh sb="0" eb="2">
      <t>シュウリョウ</t>
    </rPh>
    <rPh sb="2" eb="3">
      <t>ツキ</t>
    </rPh>
    <phoneticPr fontId="1"/>
  </si>
  <si>
    <t>その他</t>
    <rPh sb="2" eb="3">
      <t>タ</t>
    </rPh>
    <phoneticPr fontId="1"/>
  </si>
  <si>
    <t>●一時所得</t>
    <rPh sb="1" eb="3">
      <t>イチジ</t>
    </rPh>
    <rPh sb="3" eb="5">
      <t>ショトク</t>
    </rPh>
    <phoneticPr fontId="1"/>
  </si>
  <si>
    <t>その他【名称】</t>
    <rPh sb="2" eb="3">
      <t>タ</t>
    </rPh>
    <rPh sb="4" eb="6">
      <t>メイショウ</t>
    </rPh>
    <phoneticPr fontId="1"/>
  </si>
  <si>
    <t>名称</t>
    <rPh sb="0" eb="2">
      <t>メイショウ</t>
    </rPh>
    <phoneticPr fontId="1"/>
  </si>
  <si>
    <t>●生命保険料控除</t>
    <phoneticPr fontId="1"/>
  </si>
  <si>
    <t>個人年金【新】①</t>
    <rPh sb="0" eb="2">
      <t>コジン</t>
    </rPh>
    <rPh sb="2" eb="4">
      <t>ネンキン</t>
    </rPh>
    <rPh sb="5" eb="6">
      <t>シン</t>
    </rPh>
    <phoneticPr fontId="1"/>
  </si>
  <si>
    <t>一般　[新]①</t>
    <rPh sb="0" eb="2">
      <t>イッパン</t>
    </rPh>
    <rPh sb="4" eb="5">
      <t>シン</t>
    </rPh>
    <phoneticPr fontId="1"/>
  </si>
  <si>
    <t>一般　[新]②</t>
    <rPh sb="0" eb="2">
      <t>イッパン</t>
    </rPh>
    <rPh sb="4" eb="5">
      <t>シン</t>
    </rPh>
    <phoneticPr fontId="1"/>
  </si>
  <si>
    <t>一般　[新]③</t>
    <rPh sb="0" eb="2">
      <t>イッパン</t>
    </rPh>
    <rPh sb="4" eb="5">
      <t>シン</t>
    </rPh>
    <phoneticPr fontId="1"/>
  </si>
  <si>
    <t>一般　[新]④</t>
    <rPh sb="0" eb="2">
      <t>イッパン</t>
    </rPh>
    <rPh sb="4" eb="5">
      <t>シン</t>
    </rPh>
    <phoneticPr fontId="1"/>
  </si>
  <si>
    <t>一般　[旧]①</t>
    <rPh sb="0" eb="2">
      <t>イッパン</t>
    </rPh>
    <phoneticPr fontId="1"/>
  </si>
  <si>
    <t>一般　[旧]②</t>
    <rPh sb="0" eb="2">
      <t>イッパン</t>
    </rPh>
    <phoneticPr fontId="1"/>
  </si>
  <si>
    <t>一般　[旧]③</t>
    <rPh sb="0" eb="2">
      <t>イッパン</t>
    </rPh>
    <phoneticPr fontId="1"/>
  </si>
  <si>
    <t>一般　[旧]④</t>
    <rPh sb="0" eb="2">
      <t>イッパン</t>
    </rPh>
    <phoneticPr fontId="1"/>
  </si>
  <si>
    <t>個人年金【新】②</t>
    <rPh sb="0" eb="2">
      <t>コジン</t>
    </rPh>
    <rPh sb="2" eb="4">
      <t>ネンキン</t>
    </rPh>
    <rPh sb="5" eb="6">
      <t>シン</t>
    </rPh>
    <phoneticPr fontId="1"/>
  </si>
  <si>
    <t>介護医療①</t>
    <rPh sb="0" eb="2">
      <t>カイゴ</t>
    </rPh>
    <rPh sb="2" eb="4">
      <t>イリョウ</t>
    </rPh>
    <phoneticPr fontId="1"/>
  </si>
  <si>
    <t>介護医療②</t>
    <rPh sb="0" eb="2">
      <t>カイゴ</t>
    </rPh>
    <rPh sb="2" eb="4">
      <t>イリョウ</t>
    </rPh>
    <phoneticPr fontId="1"/>
  </si>
  <si>
    <t>支払金額小計</t>
    <rPh sb="4" eb="5">
      <t>ショウ</t>
    </rPh>
    <rPh sb="5" eb="6">
      <t>ケイ</t>
    </rPh>
    <phoneticPr fontId="1"/>
  </si>
  <si>
    <t>支払金額小計</t>
    <phoneticPr fontId="1"/>
  </si>
  <si>
    <t>種類</t>
    <rPh sb="0" eb="2">
      <t>シュルイ</t>
    </rPh>
    <phoneticPr fontId="1"/>
  </si>
  <si>
    <t>一般　【新】</t>
    <rPh sb="0" eb="2">
      <t>イッパン</t>
    </rPh>
    <rPh sb="4" eb="5">
      <t>シン</t>
    </rPh>
    <phoneticPr fontId="1"/>
  </si>
  <si>
    <t>一般　【旧】</t>
    <rPh sb="0" eb="2">
      <t>イッパン</t>
    </rPh>
    <rPh sb="4" eb="5">
      <t>キュウ</t>
    </rPh>
    <phoneticPr fontId="1"/>
  </si>
  <si>
    <t>個人　【新】</t>
    <rPh sb="0" eb="2">
      <t>コジン</t>
    </rPh>
    <rPh sb="4" eb="5">
      <t>シン</t>
    </rPh>
    <phoneticPr fontId="1"/>
  </si>
  <si>
    <t>個人　【旧】</t>
    <rPh sb="0" eb="2">
      <t>コジン</t>
    </rPh>
    <rPh sb="4" eb="5">
      <t>キュウ</t>
    </rPh>
    <phoneticPr fontId="1"/>
  </si>
  <si>
    <t>個人年金【旧】①</t>
    <rPh sb="0" eb="2">
      <t>コジン</t>
    </rPh>
    <rPh sb="2" eb="4">
      <t>ネンキン</t>
    </rPh>
    <phoneticPr fontId="1"/>
  </si>
  <si>
    <t>個人年金【旧】②</t>
    <rPh sb="0" eb="2">
      <t>コジン</t>
    </rPh>
    <rPh sb="2" eb="4">
      <t>ネンキン</t>
    </rPh>
    <phoneticPr fontId="1"/>
  </si>
  <si>
    <t>生命保険料控除額</t>
    <rPh sb="7" eb="8">
      <t>ガク</t>
    </rPh>
    <phoneticPr fontId="1"/>
  </si>
  <si>
    <t>●地震保険料控除</t>
    <rPh sb="1" eb="3">
      <t>ジシン</t>
    </rPh>
    <phoneticPr fontId="1"/>
  </si>
  <si>
    <t>地震保険料①</t>
    <rPh sb="0" eb="2">
      <t>ジシン</t>
    </rPh>
    <rPh sb="2" eb="5">
      <t>ホケンリョウ</t>
    </rPh>
    <phoneticPr fontId="1"/>
  </si>
  <si>
    <t>地震保険料②</t>
    <rPh sb="0" eb="2">
      <t>ジシン</t>
    </rPh>
    <rPh sb="2" eb="5">
      <t>ホケンリョウ</t>
    </rPh>
    <phoneticPr fontId="1"/>
  </si>
  <si>
    <t>旧長期損害①</t>
    <rPh sb="0" eb="1">
      <t>キュウ</t>
    </rPh>
    <rPh sb="1" eb="3">
      <t>チョウキ</t>
    </rPh>
    <rPh sb="3" eb="5">
      <t>ソンガイ</t>
    </rPh>
    <phoneticPr fontId="1"/>
  </si>
  <si>
    <t>旧長期損害②</t>
    <rPh sb="0" eb="1">
      <t>キュウ</t>
    </rPh>
    <rPh sb="1" eb="3">
      <t>チョウキ</t>
    </rPh>
    <rPh sb="3" eb="5">
      <t>ソンガイ</t>
    </rPh>
    <phoneticPr fontId="1"/>
  </si>
  <si>
    <t>障害</t>
    <rPh sb="0" eb="2">
      <t>ショウガイ</t>
    </rPh>
    <phoneticPr fontId="1"/>
  </si>
  <si>
    <t>老人</t>
    <rPh sb="0" eb="2">
      <t>ロウジン</t>
    </rPh>
    <phoneticPr fontId="1"/>
  </si>
  <si>
    <t>親族との同居による加算</t>
    <rPh sb="0" eb="2">
      <t>シンゾク</t>
    </rPh>
    <rPh sb="4" eb="6">
      <t>ドウキョ</t>
    </rPh>
    <rPh sb="9" eb="11">
      <t>カサン</t>
    </rPh>
    <phoneticPr fontId="1"/>
  </si>
  <si>
    <t>【扶養親族入力】</t>
    <rPh sb="1" eb="3">
      <t>フヨウ</t>
    </rPh>
    <rPh sb="3" eb="5">
      <t>シンゾク</t>
    </rPh>
    <rPh sb="5" eb="7">
      <t>ニュウリョク</t>
    </rPh>
    <phoneticPr fontId="1"/>
  </si>
  <si>
    <t>別居親族</t>
    <rPh sb="0" eb="2">
      <t>ベッキョ</t>
    </rPh>
    <rPh sb="2" eb="4">
      <t>シンゾク</t>
    </rPh>
    <phoneticPr fontId="1"/>
  </si>
  <si>
    <t>NO</t>
    <phoneticPr fontId="1"/>
  </si>
  <si>
    <t>申告書へ(別居親族)</t>
    <rPh sb="0" eb="2">
      <t>シンコク</t>
    </rPh>
    <rPh sb="2" eb="3">
      <t>ショ</t>
    </rPh>
    <rPh sb="5" eb="7">
      <t>ベッキョ</t>
    </rPh>
    <rPh sb="7" eb="9">
      <t>シンゾク</t>
    </rPh>
    <phoneticPr fontId="1"/>
  </si>
  <si>
    <t>氏名</t>
    <rPh sb="0" eb="2">
      <t>シメイ</t>
    </rPh>
    <phoneticPr fontId="1"/>
  </si>
  <si>
    <t>住所</t>
    <rPh sb="0" eb="2">
      <t>ジュウショ</t>
    </rPh>
    <phoneticPr fontId="1"/>
  </si>
  <si>
    <t>フリガナ</t>
    <phoneticPr fontId="1"/>
  </si>
  <si>
    <t>給与支払者</t>
    <rPh sb="0" eb="2">
      <t>キュウヨ</t>
    </rPh>
    <rPh sb="2" eb="4">
      <t>シハライ</t>
    </rPh>
    <rPh sb="4" eb="5">
      <t>シャ</t>
    </rPh>
    <phoneticPr fontId="1"/>
  </si>
  <si>
    <t>収入金額</t>
    <rPh sb="0" eb="2">
      <t>シュウニュウ</t>
    </rPh>
    <rPh sb="2" eb="4">
      <t>キンガク</t>
    </rPh>
    <phoneticPr fontId="1"/>
  </si>
  <si>
    <t>開始月</t>
    <rPh sb="0" eb="2">
      <t>カイシ</t>
    </rPh>
    <rPh sb="2" eb="3">
      <t>ツキ</t>
    </rPh>
    <phoneticPr fontId="1"/>
  </si>
  <si>
    <t>終了月</t>
    <rPh sb="0" eb="2">
      <t>シュウリョウ</t>
    </rPh>
    <rPh sb="2" eb="3">
      <t>ツキ</t>
    </rPh>
    <phoneticPr fontId="1"/>
  </si>
  <si>
    <t>申告書へ(給与)</t>
    <rPh sb="0" eb="2">
      <t>シンコク</t>
    </rPh>
    <rPh sb="2" eb="3">
      <t>ショ</t>
    </rPh>
    <rPh sb="5" eb="7">
      <t>キュウヨ</t>
    </rPh>
    <phoneticPr fontId="1"/>
  </si>
  <si>
    <t>種目</t>
    <rPh sb="0" eb="2">
      <t>シュモク</t>
    </rPh>
    <phoneticPr fontId="1"/>
  </si>
  <si>
    <t>H42</t>
    <phoneticPr fontId="1"/>
  </si>
  <si>
    <t>F42</t>
    <phoneticPr fontId="1"/>
  </si>
  <si>
    <t>O60</t>
    <phoneticPr fontId="1"/>
  </si>
  <si>
    <t>O61</t>
    <phoneticPr fontId="1"/>
  </si>
  <si>
    <t>O62</t>
    <phoneticPr fontId="1"/>
  </si>
  <si>
    <t>O63</t>
    <phoneticPr fontId="1"/>
  </si>
  <si>
    <t>O64</t>
    <phoneticPr fontId="1"/>
  </si>
  <si>
    <t>O74</t>
    <phoneticPr fontId="1"/>
  </si>
  <si>
    <t>T33</t>
    <phoneticPr fontId="1"/>
  </si>
  <si>
    <t>申告書へ扶養</t>
    <rPh sb="0" eb="2">
      <t>シンコク</t>
    </rPh>
    <rPh sb="2" eb="3">
      <t>ショ</t>
    </rPh>
    <rPh sb="4" eb="6">
      <t>フヨウ</t>
    </rPh>
    <phoneticPr fontId="1"/>
  </si>
  <si>
    <t>配偶者の合計所得金額</t>
    <rPh sb="0" eb="3">
      <t>ハイグウシャ</t>
    </rPh>
    <rPh sb="4" eb="6">
      <t>ゴウケイ</t>
    </rPh>
    <rPh sb="6" eb="8">
      <t>ショトク</t>
    </rPh>
    <rPh sb="8" eb="10">
      <t>キンガク</t>
    </rPh>
    <phoneticPr fontId="1"/>
  </si>
  <si>
    <t>障害程度等級</t>
    <rPh sb="0" eb="2">
      <t>ショウガイ</t>
    </rPh>
    <rPh sb="2" eb="4">
      <t>テイド</t>
    </rPh>
    <rPh sb="4" eb="6">
      <t>トウキュウ</t>
    </rPh>
    <phoneticPr fontId="1"/>
  </si>
  <si>
    <t>申告書へ居住開始</t>
    <rPh sb="0" eb="2">
      <t>シンコク</t>
    </rPh>
    <rPh sb="2" eb="3">
      <t>ショ</t>
    </rPh>
    <rPh sb="4" eb="6">
      <t>キョジュウ</t>
    </rPh>
    <rPh sb="6" eb="8">
      <t>カイシ</t>
    </rPh>
    <phoneticPr fontId="1"/>
  </si>
  <si>
    <t>特定取得基準日</t>
    <rPh sb="0" eb="2">
      <t>トクテイ</t>
    </rPh>
    <rPh sb="2" eb="4">
      <t>シュトク</t>
    </rPh>
    <rPh sb="4" eb="7">
      <t>キジュンビ</t>
    </rPh>
    <phoneticPr fontId="1"/>
  </si>
  <si>
    <t>選択</t>
    <rPh sb="0" eb="2">
      <t>センタク</t>
    </rPh>
    <phoneticPr fontId="1"/>
  </si>
  <si>
    <t>別居の扶養親族に関する事項（居住地）</t>
    <rPh sb="0" eb="2">
      <t>ベッキョ</t>
    </rPh>
    <rPh sb="3" eb="5">
      <t>フヨウ</t>
    </rPh>
    <rPh sb="5" eb="7">
      <t>シンゾク</t>
    </rPh>
    <rPh sb="8" eb="9">
      <t>カン</t>
    </rPh>
    <rPh sb="11" eb="13">
      <t>ジコウ</t>
    </rPh>
    <rPh sb="14" eb="17">
      <t>キョジュウチ</t>
    </rPh>
    <phoneticPr fontId="1"/>
  </si>
  <si>
    <t>離別・死別</t>
    <rPh sb="0" eb="2">
      <t>リベツ</t>
    </rPh>
    <rPh sb="3" eb="5">
      <t>シベツ</t>
    </rPh>
    <phoneticPr fontId="1"/>
  </si>
  <si>
    <t>障害程度等級</t>
    <phoneticPr fontId="1"/>
  </si>
  <si>
    <t>寡婦･寡夫区分</t>
    <rPh sb="0" eb="2">
      <t>カフ</t>
    </rPh>
    <rPh sb="3" eb="5">
      <t>カフ</t>
    </rPh>
    <rPh sb="5" eb="7">
      <t>クブン</t>
    </rPh>
    <phoneticPr fontId="1"/>
  </si>
  <si>
    <t>３　税額控除</t>
    <rPh sb="2" eb="4">
      <t>ゼイガク</t>
    </rPh>
    <rPh sb="4" eb="6">
      <t>コウジョ</t>
    </rPh>
    <phoneticPr fontId="1"/>
  </si>
  <si>
    <t>申告年度</t>
    <rPh sb="0" eb="2">
      <t>シンコク</t>
    </rPh>
    <rPh sb="2" eb="4">
      <t>ネンド</t>
    </rPh>
    <phoneticPr fontId="1"/>
  </si>
  <si>
    <t>申告区分</t>
    <rPh sb="0" eb="2">
      <t>シンコク</t>
    </rPh>
    <rPh sb="2" eb="4">
      <t>クブン</t>
    </rPh>
    <phoneticPr fontId="1"/>
  </si>
  <si>
    <t>氏　名</t>
    <rPh sb="0" eb="1">
      <t>シ</t>
    </rPh>
    <rPh sb="2" eb="3">
      <t>メイ</t>
    </rPh>
    <phoneticPr fontId="1"/>
  </si>
  <si>
    <t>市民税・道民税申告書</t>
    <phoneticPr fontId="1"/>
  </si>
  <si>
    <t>年度</t>
    <rPh sb="0" eb="2">
      <t>ネンド</t>
    </rPh>
    <phoneticPr fontId="1"/>
  </si>
  <si>
    <t>平成</t>
    <rPh sb="0" eb="2">
      <t>ヘイセイ</t>
    </rPh>
    <phoneticPr fontId="1"/>
  </si>
  <si>
    <t>受理可能年度</t>
    <rPh sb="0" eb="2">
      <t>ジュリ</t>
    </rPh>
    <rPh sb="2" eb="4">
      <t>カノウ</t>
    </rPh>
    <rPh sb="4" eb="6">
      <t>ネンド</t>
    </rPh>
    <phoneticPr fontId="1"/>
  </si>
  <si>
    <t>受付日</t>
    <rPh sb="0" eb="3">
      <t>ウケツケビ</t>
    </rPh>
    <phoneticPr fontId="1"/>
  </si>
  <si>
    <t>提出</t>
  </si>
  <si>
    <t>公的年金等収入金額</t>
    <rPh sb="0" eb="2">
      <t>コウテキ</t>
    </rPh>
    <rPh sb="2" eb="4">
      <t>ネンキン</t>
    </rPh>
    <rPh sb="4" eb="5">
      <t>トウ</t>
    </rPh>
    <phoneticPr fontId="1"/>
  </si>
  <si>
    <t>←H23年度以前は扶養の関係上対応していません</t>
    <rPh sb="4" eb="6">
      <t>ネンド</t>
    </rPh>
    <rPh sb="6" eb="8">
      <t>イゼン</t>
    </rPh>
    <rPh sb="9" eb="11">
      <t>フヨウ</t>
    </rPh>
    <rPh sb="12" eb="15">
      <t>カンケイジョウ</t>
    </rPh>
    <rPh sb="15" eb="17">
      <t>タイオウ</t>
    </rPh>
    <phoneticPr fontId="1"/>
  </si>
  <si>
    <t>２-１　所得控除</t>
    <rPh sb="4" eb="6">
      <t>ショトク</t>
    </rPh>
    <rPh sb="6" eb="8">
      <t>コウジョ</t>
    </rPh>
    <phoneticPr fontId="1"/>
  </si>
  <si>
    <t>２-２　所得控除</t>
    <rPh sb="4" eb="6">
      <t>ショトク</t>
    </rPh>
    <rPh sb="6" eb="8">
      <t>コウジョ</t>
    </rPh>
    <phoneticPr fontId="1"/>
  </si>
  <si>
    <t>摘要欄①</t>
    <rPh sb="0" eb="2">
      <t>テキヨウ</t>
    </rPh>
    <rPh sb="2" eb="3">
      <t>ラン</t>
    </rPh>
    <phoneticPr fontId="1"/>
  </si>
  <si>
    <t>摘要欄②</t>
    <rPh sb="0" eb="2">
      <t>テキヨウ</t>
    </rPh>
    <rPh sb="2" eb="3">
      <t>ラン</t>
    </rPh>
    <phoneticPr fontId="1"/>
  </si>
  <si>
    <t>摘要欄③</t>
    <rPh sb="0" eb="2">
      <t>テキヨウ</t>
    </rPh>
    <rPh sb="2" eb="3">
      <t>ラン</t>
    </rPh>
    <phoneticPr fontId="1"/>
  </si>
  <si>
    <t>摘要欄④</t>
    <rPh sb="0" eb="2">
      <t>テキヨウ</t>
    </rPh>
    <rPh sb="2" eb="3">
      <t>ラン</t>
    </rPh>
    <phoneticPr fontId="1"/>
  </si>
  <si>
    <t>←文字数18字まで</t>
    <rPh sb="1" eb="4">
      <t>モジスウ</t>
    </rPh>
    <rPh sb="6" eb="7">
      <t>ジ</t>
    </rPh>
    <phoneticPr fontId="1"/>
  </si>
  <si>
    <t>●社会保険料控除</t>
    <rPh sb="1" eb="3">
      <t>シャカイ</t>
    </rPh>
    <phoneticPr fontId="1"/>
  </si>
  <si>
    <t>【本人該当入力】</t>
    <rPh sb="1" eb="3">
      <t>ホンニン</t>
    </rPh>
    <rPh sb="3" eb="5">
      <t>ガイトウ</t>
    </rPh>
    <rPh sb="5" eb="7">
      <t>ニュウリョク</t>
    </rPh>
    <phoneticPr fontId="1"/>
  </si>
  <si>
    <t>苫小牧市</t>
    <rPh sb="0" eb="4">
      <t>トマコマイシ</t>
    </rPh>
    <phoneticPr fontId="1"/>
  </si>
  <si>
    <t>8月</t>
    <phoneticPr fontId="1"/>
  </si>
  <si>
    <t>現年</t>
  </si>
  <si>
    <t>新規</t>
  </si>
  <si>
    <t>災害関連支出</t>
    <rPh sb="0" eb="2">
      <t>サイガイ</t>
    </rPh>
    <rPh sb="2" eb="4">
      <t>カンレン</t>
    </rPh>
    <rPh sb="4" eb="6">
      <t>シシュツ</t>
    </rPh>
    <phoneticPr fontId="1"/>
  </si>
  <si>
    <t>雑損控除</t>
    <rPh sb="0" eb="2">
      <t>ザッソン</t>
    </rPh>
    <rPh sb="2" eb="4">
      <t>コウジョ</t>
    </rPh>
    <phoneticPr fontId="1"/>
  </si>
  <si>
    <t>番号確認</t>
    <rPh sb="0" eb="2">
      <t>バンゴウ</t>
    </rPh>
    <rPh sb="2" eb="4">
      <t>カクニン</t>
    </rPh>
    <phoneticPr fontId="1"/>
  </si>
  <si>
    <t>本人確認</t>
    <rPh sb="0" eb="2">
      <t>ホンニン</t>
    </rPh>
    <rPh sb="2" eb="4">
      <t>カクニン</t>
    </rPh>
    <phoneticPr fontId="1"/>
  </si>
  <si>
    <t>番号確認</t>
    <rPh sb="0" eb="2">
      <t>バンゴウ</t>
    </rPh>
    <rPh sb="2" eb="4">
      <t>カクニン</t>
    </rPh>
    <phoneticPr fontId="1"/>
  </si>
  <si>
    <t>本人確認</t>
    <rPh sb="0" eb="2">
      <t>ホンニン</t>
    </rPh>
    <rPh sb="2" eb="4">
      <t>カクニン</t>
    </rPh>
    <phoneticPr fontId="1"/>
  </si>
  <si>
    <t>（</t>
    <phoneticPr fontId="1"/>
  </si>
  <si>
    <t>個ｶ</t>
    <rPh sb="0" eb="1">
      <t>コ</t>
    </rPh>
    <phoneticPr fontId="1"/>
  </si>
  <si>
    <t>・</t>
    <phoneticPr fontId="1"/>
  </si>
  <si>
    <t>通ｶ</t>
    <rPh sb="0" eb="1">
      <t>ツウ</t>
    </rPh>
    <phoneticPr fontId="1"/>
  </si>
  <si>
    <t>住民票</t>
    <rPh sb="0" eb="3">
      <t>ジュウミンヒョウ</t>
    </rPh>
    <phoneticPr fontId="1"/>
  </si>
  <si>
    <t>拒否</t>
    <rPh sb="0" eb="2">
      <t>キョヒ</t>
    </rPh>
    <phoneticPr fontId="1"/>
  </si>
  <si>
    <t>忘失</t>
    <rPh sb="0" eb="2">
      <t>ボウシツ</t>
    </rPh>
    <phoneticPr fontId="1"/>
  </si>
  <si>
    <t>）</t>
    <phoneticPr fontId="1"/>
  </si>
  <si>
    <t>免許</t>
    <rPh sb="0" eb="2">
      <t>メンキョ</t>
    </rPh>
    <phoneticPr fontId="1"/>
  </si>
  <si>
    <t>ﾊﾟｽﾎﾟｰﾄ</t>
    <phoneticPr fontId="1"/>
  </si>
  <si>
    <t>障害手帳</t>
    <rPh sb="0" eb="2">
      <t>ショウガイ</t>
    </rPh>
    <rPh sb="2" eb="4">
      <t>テチョウ</t>
    </rPh>
    <phoneticPr fontId="1"/>
  </si>
  <si>
    <t>保険証</t>
    <rPh sb="0" eb="3">
      <t>ホケンショウ</t>
    </rPh>
    <phoneticPr fontId="1"/>
  </si>
  <si>
    <t>他</t>
    <rPh sb="0" eb="1">
      <t>ホカ</t>
    </rPh>
    <phoneticPr fontId="1"/>
  </si>
  <si>
    <t>←リストから選択</t>
    <rPh sb="6" eb="8">
      <t>センタク</t>
    </rPh>
    <phoneticPr fontId="1"/>
  </si>
  <si>
    <t>↑リストから選択</t>
    <rPh sb="6" eb="8">
      <t>センタク</t>
    </rPh>
    <phoneticPr fontId="1"/>
  </si>
  <si>
    <t>個人番号カード</t>
    <rPh sb="0" eb="2">
      <t>コジン</t>
    </rPh>
    <rPh sb="2" eb="4">
      <t>バンゴウ</t>
    </rPh>
    <phoneticPr fontId="1"/>
  </si>
  <si>
    <t>通知カード</t>
    <rPh sb="0" eb="2">
      <t>ツウチ</t>
    </rPh>
    <phoneticPr fontId="1"/>
  </si>
  <si>
    <t>免許証</t>
    <rPh sb="0" eb="3">
      <t>メンキョショウ</t>
    </rPh>
    <phoneticPr fontId="1"/>
  </si>
  <si>
    <t>パスポート</t>
    <phoneticPr fontId="1"/>
  </si>
  <si>
    <t>↑その他の場合に入力</t>
    <rPh sb="3" eb="4">
      <t>タ</t>
    </rPh>
    <rPh sb="5" eb="7">
      <t>バアイ</t>
    </rPh>
    <rPh sb="8" eb="10">
      <t>ニュウリョク</t>
    </rPh>
    <phoneticPr fontId="1"/>
  </si>
  <si>
    <t>控除の種別</t>
    <rPh sb="0" eb="2">
      <t>コウジョ</t>
    </rPh>
    <rPh sb="3" eb="5">
      <t>シュベツ</t>
    </rPh>
    <phoneticPr fontId="1"/>
  </si>
  <si>
    <t>①支払金額（通常）</t>
    <rPh sb="1" eb="3">
      <t>シハライ</t>
    </rPh>
    <rPh sb="3" eb="5">
      <t>キンガク</t>
    </rPh>
    <rPh sb="6" eb="8">
      <t>ツウジョウ</t>
    </rPh>
    <phoneticPr fontId="1"/>
  </si>
  <si>
    <t>④支払金額（特例）</t>
    <rPh sb="1" eb="3">
      <t>シハライ</t>
    </rPh>
    <rPh sb="3" eb="5">
      <t>キンガク</t>
    </rPh>
    <rPh sb="6" eb="8">
      <t>トクレイ</t>
    </rPh>
    <phoneticPr fontId="1"/>
  </si>
  <si>
    <t>⑤保険金等補てん金額</t>
    <rPh sb="1" eb="4">
      <t>ホケンキン</t>
    </rPh>
    <rPh sb="4" eb="5">
      <t>トウ</t>
    </rPh>
    <rPh sb="5" eb="6">
      <t>ホ</t>
    </rPh>
    <rPh sb="8" eb="10">
      <t>キンガク</t>
    </rPh>
    <phoneticPr fontId="1"/>
  </si>
  <si>
    <t>⑥実質負担額(④－⑤)</t>
    <rPh sb="1" eb="3">
      <t>ジッシツ</t>
    </rPh>
    <rPh sb="3" eb="5">
      <t>フタン</t>
    </rPh>
    <rPh sb="5" eb="6">
      <t>ガク</t>
    </rPh>
    <phoneticPr fontId="1"/>
  </si>
  <si>
    <t>種別</t>
    <rPh sb="0" eb="2">
      <t>シュベツ</t>
    </rPh>
    <phoneticPr fontId="1"/>
  </si>
  <si>
    <t>④支払金額</t>
    <rPh sb="1" eb="3">
      <t>シハライ</t>
    </rPh>
    <rPh sb="3" eb="5">
      <t>キンガク</t>
    </rPh>
    <phoneticPr fontId="1"/>
  </si>
  <si>
    <t>⑥実質負担額(①-②)</t>
    <rPh sb="1" eb="3">
      <t>ジッシツ</t>
    </rPh>
    <rPh sb="3" eb="5">
      <t>フタン</t>
    </rPh>
    <rPh sb="5" eb="6">
      <t>ガク</t>
    </rPh>
    <phoneticPr fontId="1"/>
  </si>
  <si>
    <t>③-(10万円と(総所得金額×5％)とのいずれか少ない方の金額)=</t>
    <rPh sb="5" eb="7">
      <t>マンエン</t>
    </rPh>
    <rPh sb="9" eb="12">
      <t>ソウショトク</t>
    </rPh>
    <rPh sb="12" eb="14">
      <t>キンガク</t>
    </rPh>
    <rPh sb="24" eb="25">
      <t>スク</t>
    </rPh>
    <rPh sb="27" eb="28">
      <t>ホウ</t>
    </rPh>
    <rPh sb="29" eb="31">
      <t>キンガク</t>
    </rPh>
    <phoneticPr fontId="1"/>
  </si>
  <si>
    <t>控除額</t>
    <rPh sb="0" eb="2">
      <t>コウジョ</t>
    </rPh>
    <rPh sb="2" eb="3">
      <t>ガク</t>
    </rPh>
    <phoneticPr fontId="1"/>
  </si>
  <si>
    <t>所得税</t>
    <rPh sb="0" eb="3">
      <t>ショトクゼイ</t>
    </rPh>
    <phoneticPr fontId="1"/>
  </si>
  <si>
    <t>住民税</t>
    <rPh sb="0" eb="3">
      <t>ジュウミンゼイ</t>
    </rPh>
    <phoneticPr fontId="1"/>
  </si>
  <si>
    <t>譲渡・配当所得の申告</t>
    <rPh sb="0" eb="2">
      <t>ジョウト</t>
    </rPh>
    <rPh sb="3" eb="5">
      <t>ハイトウ</t>
    </rPh>
    <rPh sb="5" eb="7">
      <t>ショトク</t>
    </rPh>
    <rPh sb="8" eb="10">
      <t>シンコク</t>
    </rPh>
    <phoneticPr fontId="1"/>
  </si>
  <si>
    <t>総合課税</t>
    <rPh sb="0" eb="2">
      <t>ソウゴウ</t>
    </rPh>
    <rPh sb="2" eb="4">
      <t>カゼイ</t>
    </rPh>
    <phoneticPr fontId="1"/>
  </si>
  <si>
    <t>分離課税</t>
    <rPh sb="0" eb="2">
      <t>ブンリ</t>
    </rPh>
    <rPh sb="2" eb="4">
      <t>カゼイ</t>
    </rPh>
    <phoneticPr fontId="1"/>
  </si>
  <si>
    <t>申告不要</t>
    <rPh sb="0" eb="2">
      <t>シンコク</t>
    </rPh>
    <rPh sb="2" eb="4">
      <t>フヨウ</t>
    </rPh>
    <phoneticPr fontId="1"/>
  </si>
  <si>
    <t>（⑥と10万円とのいずれか少ない方の金額）-12,000円=</t>
    <rPh sb="5" eb="7">
      <t>マンエン</t>
    </rPh>
    <rPh sb="13" eb="14">
      <t>スク</t>
    </rPh>
    <rPh sb="16" eb="17">
      <t>ホウ</t>
    </rPh>
    <rPh sb="18" eb="20">
      <t>キンガク</t>
    </rPh>
    <rPh sb="28" eb="29">
      <t>エン</t>
    </rPh>
    <phoneticPr fontId="1"/>
  </si>
  <si>
    <t>□</t>
    <phoneticPr fontId="1"/>
  </si>
  <si>
    <t>即決</t>
    <rPh sb="0" eb="2">
      <t>ソッケツ</t>
    </rPh>
    <phoneticPr fontId="1"/>
  </si>
  <si>
    <t>確定申告指導済</t>
    <rPh sb="0" eb="2">
      <t>カクテイ</t>
    </rPh>
    <rPh sb="2" eb="4">
      <t>シンコク</t>
    </rPh>
    <rPh sb="4" eb="6">
      <t>シドウ</t>
    </rPh>
    <rPh sb="6" eb="7">
      <t>ズミ</t>
    </rPh>
    <phoneticPr fontId="1"/>
  </si>
  <si>
    <t>還付金受取り依頼書記載済</t>
    <rPh sb="0" eb="3">
      <t>カンプキン</t>
    </rPh>
    <rPh sb="3" eb="5">
      <t>ウケト</t>
    </rPh>
    <rPh sb="6" eb="9">
      <t>イライショ</t>
    </rPh>
    <rPh sb="9" eb="11">
      <t>キサイ</t>
    </rPh>
    <rPh sb="11" eb="12">
      <t>ズミ</t>
    </rPh>
    <phoneticPr fontId="1"/>
  </si>
  <si>
    <t>収入内訳書は口頭で作成</t>
    <rPh sb="0" eb="2">
      <t>シュウニュウ</t>
    </rPh>
    <rPh sb="2" eb="5">
      <t>ウチワケショ</t>
    </rPh>
    <rPh sb="6" eb="8">
      <t>コウトウ</t>
    </rPh>
    <rPh sb="9" eb="11">
      <t>サクセイ</t>
    </rPh>
    <phoneticPr fontId="1"/>
  </si>
  <si>
    <t>家内労働法適用</t>
    <rPh sb="0" eb="2">
      <t>カナイ</t>
    </rPh>
    <rPh sb="2" eb="5">
      <t>ロウドウホウ</t>
    </rPh>
    <rPh sb="5" eb="7">
      <t>テキヨウ</t>
    </rPh>
    <phoneticPr fontId="1"/>
  </si>
  <si>
    <t>連絡箋作成（　　　　　課）</t>
    <rPh sb="0" eb="2">
      <t>レンラク</t>
    </rPh>
    <rPh sb="2" eb="3">
      <t>セン</t>
    </rPh>
    <rPh sb="3" eb="5">
      <t>サクセイ</t>
    </rPh>
    <rPh sb="11" eb="12">
      <t>カ</t>
    </rPh>
    <phoneticPr fontId="1"/>
  </si>
  <si>
    <t>③-(10万円と(総所得金額×5％)とのいずれか少ない方の金額)=</t>
    <phoneticPr fontId="1"/>
  </si>
  <si>
    <t>（⑥と10万円とのいずれか少ない方の金額）-12,000円=</t>
    <phoneticPr fontId="1"/>
  </si>
  <si>
    <t>全労済</t>
    <rPh sb="0" eb="3">
      <t>ゼンロウサイ</t>
    </rPh>
    <phoneticPr fontId="1"/>
  </si>
  <si>
    <t>アフラック</t>
    <phoneticPr fontId="1"/>
  </si>
  <si>
    <t>明治安田生命</t>
    <rPh sb="0" eb="2">
      <t>メイジ</t>
    </rPh>
    <rPh sb="2" eb="4">
      <t>ヤスダ</t>
    </rPh>
    <rPh sb="4" eb="6">
      <t>セイメイ</t>
    </rPh>
    <phoneticPr fontId="1"/>
  </si>
  <si>
    <t>COOP共済</t>
    <rPh sb="4" eb="6">
      <t>キョウサイ</t>
    </rPh>
    <phoneticPr fontId="1"/>
  </si>
  <si>
    <t>日本生命</t>
    <rPh sb="0" eb="2">
      <t>ニホン</t>
    </rPh>
    <rPh sb="2" eb="4">
      <t>セイメイ</t>
    </rPh>
    <phoneticPr fontId="1"/>
  </si>
  <si>
    <t>かんぽ生命</t>
    <rPh sb="3" eb="5">
      <t>セイメイ</t>
    </rPh>
    <phoneticPr fontId="1"/>
  </si>
  <si>
    <t>第一生命</t>
    <rPh sb="0" eb="2">
      <t>ダイイチ</t>
    </rPh>
    <rPh sb="2" eb="4">
      <t>セイメイ</t>
    </rPh>
    <phoneticPr fontId="1"/>
  </si>
  <si>
    <t>損保ジャパン日本興亜ひまわり生命</t>
    <rPh sb="0" eb="2">
      <t>ソンポ</t>
    </rPh>
    <rPh sb="6" eb="8">
      <t>ニッポン</t>
    </rPh>
    <rPh sb="8" eb="10">
      <t>コウア</t>
    </rPh>
    <rPh sb="14" eb="16">
      <t>セイメイ</t>
    </rPh>
    <phoneticPr fontId="1"/>
  </si>
  <si>
    <t>マイナンバー</t>
    <phoneticPr fontId="1"/>
  </si>
  <si>
    <t>マイナンバー</t>
    <phoneticPr fontId="1"/>
  </si>
  <si>
    <t>通常の医療費は①と②に、</t>
    <rPh sb="0" eb="2">
      <t>ツウジョウ</t>
    </rPh>
    <rPh sb="3" eb="6">
      <t>イリョウヒ</t>
    </rPh>
    <phoneticPr fontId="1"/>
  </si>
  <si>
    <t>セルフメディケーション分は④と⑤に入力してください。</t>
    <rPh sb="11" eb="12">
      <t>ブン</t>
    </rPh>
    <rPh sb="17" eb="19">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</si>
</sst>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_ ;[Red]\-#,##0\ "/>
    <numFmt numFmtId="177" formatCode="e"/>
    <numFmt numFmtId="178" formatCode="000000000000"/>
    <numFmt numFmtId="179" formatCode="##,###,###&quot;円未満&quot;"/>
    <numFmt numFmtId="180" formatCode="##,###,###&quot;円以下&quot;"/>
    <numFmt numFmtId="181" formatCode="##,###,###&quot;円以上&quot;"/>
    <numFmt numFmtId="182" formatCode="m"/>
    <numFmt numFmtId="183" formatCode="d"/>
    <numFmt numFmtId="184" formatCode="ge"/>
    <numFmt numFmtId="185" formatCode="&quot;(&quot;#&quot;年在学)&quot;"/>
    <numFmt numFmtId="186" formatCode="000000000"/>
    <numFmt numFmtId="187" formatCode="#,##0;[Red]#,##0"/>
    <numFmt numFmtId="188" formatCode="##&quot;月&quot;"/>
    <numFmt numFmtId="189" formatCode="##&quot;月～&quot;"/>
    <numFmt numFmtId="190" formatCode="&quot;平&quot;&quot;成&quot;##&quot;年&quot;&quot;度&quot;"/>
    <numFmt numFmtId="191" formatCode="#,##0_ "/>
  </numFmts>
  <fonts count="27" x14ac:knownFonts="1">
    <font>
      <sz val="11"/>
      <name val="ＭＳ Ｐゴシック"/>
      <family val="3"/>
      <charset val="128"/>
    </font>
    <font>
      <sz val="6"/>
      <name val="ＭＳ Ｐゴシック"/>
      <family val="3"/>
      <charset val="128"/>
    </font>
    <font>
      <sz val="10"/>
      <name val="ＭＳ ゴシック"/>
      <family val="3"/>
      <charset val="128"/>
    </font>
    <font>
      <sz val="10"/>
      <color rgb="FFFF0000"/>
      <name val="ＭＳ ゴシック"/>
      <family val="3"/>
      <charset val="128"/>
    </font>
    <font>
      <b/>
      <sz val="10"/>
      <name val="ＭＳ ゴシック"/>
      <family val="3"/>
      <charset val="128"/>
    </font>
    <font>
      <sz val="11"/>
      <name val="ＭＳ ゴシック"/>
      <family val="3"/>
      <charset val="128"/>
    </font>
    <font>
      <sz val="10"/>
      <color indexed="81"/>
      <name val="ＭＳ ゴシック"/>
      <family val="3"/>
      <charset val="128"/>
    </font>
    <font>
      <sz val="10"/>
      <color indexed="81"/>
      <name val="ＭＳ Ｐゴシック"/>
      <family val="3"/>
      <charset val="128"/>
    </font>
    <font>
      <sz val="10"/>
      <name val="ＭＳ 明朝"/>
      <family val="1"/>
      <charset val="128"/>
    </font>
    <font>
      <b/>
      <sz val="9"/>
      <name val="ＭＳ 明朝"/>
      <family val="1"/>
      <charset val="128"/>
    </font>
    <font>
      <sz val="9"/>
      <name val="ＭＳ 明朝"/>
      <family val="1"/>
      <charset val="128"/>
    </font>
    <font>
      <sz val="6"/>
      <name val="ＭＳ 明朝"/>
      <family val="1"/>
      <charset val="128"/>
    </font>
    <font>
      <sz val="8"/>
      <name val="ＭＳ 明朝"/>
      <family val="1"/>
      <charset val="128"/>
    </font>
    <font>
      <sz val="11"/>
      <name val="ＭＳ 明朝"/>
      <family val="1"/>
      <charset val="128"/>
    </font>
    <font>
      <sz val="7"/>
      <name val="ＭＳ 明朝"/>
      <family val="1"/>
      <charset val="128"/>
    </font>
    <font>
      <sz val="10"/>
      <color rgb="FF0000FF"/>
      <name val="ＭＳ ゴシック"/>
      <family val="3"/>
      <charset val="128"/>
    </font>
    <font>
      <sz val="10"/>
      <color rgb="FFFF66FF"/>
      <name val="ＭＳ ゴシック"/>
      <family val="3"/>
      <charset val="128"/>
    </font>
    <font>
      <sz val="10"/>
      <color rgb="FF00B050"/>
      <name val="ＭＳ ゴシック"/>
      <family val="3"/>
      <charset val="128"/>
    </font>
    <font>
      <sz val="10"/>
      <color rgb="FF00CC66"/>
      <name val="ＭＳ ゴシック"/>
      <family val="3"/>
      <charset val="128"/>
    </font>
    <font>
      <sz val="9"/>
      <color rgb="FFB2B2B2"/>
      <name val="ＭＳ 明朝"/>
      <family val="1"/>
      <charset val="128"/>
    </font>
    <font>
      <b/>
      <sz val="14"/>
      <name val="ＭＳ 明朝"/>
      <family val="1"/>
      <charset val="128"/>
    </font>
    <font>
      <b/>
      <sz val="10"/>
      <name val="ＭＳ 明朝"/>
      <family val="1"/>
      <charset val="128"/>
    </font>
    <font>
      <sz val="48"/>
      <name val="ＭＳ 明朝"/>
      <family val="1"/>
      <charset val="128"/>
    </font>
    <font>
      <sz val="9"/>
      <name val="ＭＳ ゴシック"/>
      <family val="3"/>
      <charset val="128"/>
    </font>
    <font>
      <sz val="6"/>
      <name val="ＭＳ ゴシック"/>
      <family val="3"/>
      <charset val="128"/>
    </font>
    <font>
      <sz val="5"/>
      <name val="ＭＳ ゴシック"/>
      <family val="3"/>
      <charset val="128"/>
    </font>
    <font>
      <b/>
      <sz val="10"/>
      <color rgb="FFFF0000"/>
      <name val="ＭＳ ゴシック"/>
      <family val="3"/>
      <charset val="128"/>
    </font>
  </fonts>
  <fills count="14">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rgb="FF99FF66"/>
        <bgColor indexed="64"/>
      </patternFill>
    </fill>
    <fill>
      <patternFill patternType="solid">
        <fgColor rgb="FFFFC000"/>
        <bgColor indexed="64"/>
      </patternFill>
    </fill>
    <fill>
      <patternFill patternType="solid">
        <fgColor theme="0" tint="-0.499984740745262"/>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
      <patternFill patternType="solid">
        <fgColor rgb="FFFF99CC"/>
        <bgColor indexed="64"/>
      </patternFill>
    </fill>
    <fill>
      <patternFill patternType="solid">
        <fgColor rgb="FFCC99FF"/>
        <bgColor indexed="64"/>
      </patternFill>
    </fill>
    <fill>
      <patternFill patternType="solid">
        <fgColor theme="1"/>
        <bgColor indexed="64"/>
      </patternFill>
    </fill>
  </fills>
  <borders count="459">
    <border>
      <left/>
      <right/>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hair">
        <color indexed="64"/>
      </left>
      <right/>
      <top/>
      <bottom style="thin">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hair">
        <color indexed="64"/>
      </left>
      <right style="hair">
        <color indexed="64"/>
      </right>
      <top/>
      <bottom/>
      <diagonal/>
    </border>
    <border>
      <left style="thin">
        <color rgb="FF0000FF"/>
      </left>
      <right style="thin">
        <color rgb="FF0000FF"/>
      </right>
      <top style="thin">
        <color rgb="FF0000FF"/>
      </top>
      <bottom style="thin">
        <color rgb="FF0000FF"/>
      </bottom>
      <diagonal/>
    </border>
    <border>
      <left style="thin">
        <color rgb="FF0000FF"/>
      </left>
      <right style="thin">
        <color rgb="FF0000FF"/>
      </right>
      <top/>
      <bottom style="hair">
        <color rgb="FF0000FF"/>
      </bottom>
      <diagonal/>
    </border>
    <border>
      <left style="thin">
        <color rgb="FF0000FF"/>
      </left>
      <right style="thin">
        <color rgb="FF0000FF"/>
      </right>
      <top style="hair">
        <color rgb="FF0000FF"/>
      </top>
      <bottom style="hair">
        <color rgb="FF0000FF"/>
      </bottom>
      <diagonal/>
    </border>
    <border>
      <left style="thick">
        <color rgb="FF00B050"/>
      </left>
      <right style="thin">
        <color rgb="FF00B050"/>
      </right>
      <top style="thick">
        <color rgb="FF00B050"/>
      </top>
      <bottom style="thin">
        <color rgb="FF00B050"/>
      </bottom>
      <diagonal/>
    </border>
    <border>
      <left style="thin">
        <color rgb="FF00B050"/>
      </left>
      <right style="thin">
        <color rgb="FF00B050"/>
      </right>
      <top style="thick">
        <color rgb="FF00B050"/>
      </top>
      <bottom style="thin">
        <color rgb="FF00B050"/>
      </bottom>
      <diagonal/>
    </border>
    <border>
      <left style="thin">
        <color rgb="FF00B050"/>
      </left>
      <right style="thick">
        <color rgb="FF00B050"/>
      </right>
      <top style="thick">
        <color rgb="FF00B050"/>
      </top>
      <bottom style="thin">
        <color rgb="FF00B050"/>
      </bottom>
      <diagonal/>
    </border>
    <border>
      <left style="thin">
        <color rgb="FF0000FF"/>
      </left>
      <right style="thin">
        <color rgb="FF0000FF"/>
      </right>
      <top style="hair">
        <color rgb="FF0000FF"/>
      </top>
      <bottom style="thin">
        <color rgb="FF0000FF"/>
      </bottom>
      <diagonal/>
    </border>
    <border>
      <left style="thick">
        <color rgb="FF00B050"/>
      </left>
      <right style="thin">
        <color rgb="FF00B050"/>
      </right>
      <top/>
      <bottom style="hair">
        <color rgb="FF00B050"/>
      </bottom>
      <diagonal/>
    </border>
    <border>
      <left style="thin">
        <color rgb="FF00B050"/>
      </left>
      <right style="thin">
        <color rgb="FF00B050"/>
      </right>
      <top/>
      <bottom style="hair">
        <color rgb="FF00B050"/>
      </bottom>
      <diagonal/>
    </border>
    <border>
      <left style="thin">
        <color rgb="FF00B050"/>
      </left>
      <right style="thick">
        <color rgb="FF00B050"/>
      </right>
      <top/>
      <bottom style="hair">
        <color rgb="FF00B050"/>
      </bottom>
      <diagonal/>
    </border>
    <border>
      <left style="thick">
        <color rgb="FF00B050"/>
      </left>
      <right style="thin">
        <color rgb="FF00B050"/>
      </right>
      <top style="hair">
        <color rgb="FF00B050"/>
      </top>
      <bottom style="hair">
        <color rgb="FF00B050"/>
      </bottom>
      <diagonal/>
    </border>
    <border>
      <left style="thin">
        <color rgb="FF00B050"/>
      </left>
      <right style="thin">
        <color rgb="FF00B050"/>
      </right>
      <top style="hair">
        <color rgb="FF00B050"/>
      </top>
      <bottom style="hair">
        <color rgb="FF00B050"/>
      </bottom>
      <diagonal/>
    </border>
    <border>
      <left style="thin">
        <color rgb="FF00B050"/>
      </left>
      <right style="thick">
        <color rgb="FF00B050"/>
      </right>
      <top style="hair">
        <color rgb="FF00B050"/>
      </top>
      <bottom style="hair">
        <color rgb="FF00B050"/>
      </bottom>
      <diagonal/>
    </border>
    <border>
      <left style="thin">
        <color rgb="FF0000FF"/>
      </left>
      <right style="thin">
        <color rgb="FF0000FF"/>
      </right>
      <top style="thin">
        <color rgb="FF0000FF"/>
      </top>
      <bottom/>
      <diagonal/>
    </border>
    <border>
      <left style="thin">
        <color rgb="FF0000FF"/>
      </left>
      <right style="thin">
        <color rgb="FF0000FF"/>
      </right>
      <top style="thin">
        <color rgb="FF0000FF"/>
      </top>
      <bottom style="hair">
        <color rgb="FF0000FF"/>
      </bottom>
      <diagonal/>
    </border>
    <border>
      <left style="thick">
        <color rgb="FF00B050"/>
      </left>
      <right style="thin">
        <color rgb="FF00B050"/>
      </right>
      <top style="hair">
        <color rgb="FF00B050"/>
      </top>
      <bottom style="thick">
        <color rgb="FF00B050"/>
      </bottom>
      <diagonal/>
    </border>
    <border>
      <left style="thin">
        <color rgb="FF00B050"/>
      </left>
      <right style="thin">
        <color rgb="FF00B050"/>
      </right>
      <top style="hair">
        <color rgb="FF00B050"/>
      </top>
      <bottom style="thick">
        <color rgb="FF00B050"/>
      </bottom>
      <diagonal/>
    </border>
    <border>
      <left style="thin">
        <color rgb="FF00B050"/>
      </left>
      <right style="thick">
        <color rgb="FF00B050"/>
      </right>
      <top style="hair">
        <color rgb="FF00B050"/>
      </top>
      <bottom style="thick">
        <color rgb="FF00B050"/>
      </bottom>
      <diagonal/>
    </border>
    <border>
      <left style="medium">
        <color rgb="FF0000FF"/>
      </left>
      <right style="thin">
        <color rgb="FF0000FF"/>
      </right>
      <top style="medium">
        <color rgb="FF0000FF"/>
      </top>
      <bottom style="hair">
        <color rgb="FF0000FF"/>
      </bottom>
      <diagonal/>
    </border>
    <border>
      <left style="thin">
        <color rgb="FF0000FF"/>
      </left>
      <right style="medium">
        <color rgb="FF0000FF"/>
      </right>
      <top style="medium">
        <color rgb="FF0000FF"/>
      </top>
      <bottom style="hair">
        <color rgb="FF0000FF"/>
      </bottom>
      <diagonal/>
    </border>
    <border>
      <left style="medium">
        <color rgb="FF0000FF"/>
      </left>
      <right style="thin">
        <color rgb="FFCC66FF"/>
      </right>
      <top style="medium">
        <color rgb="FFCC66FF"/>
      </top>
      <bottom style="hair">
        <color rgb="FFCC66FF"/>
      </bottom>
      <diagonal/>
    </border>
    <border>
      <left style="thin">
        <color rgb="FFCC66FF"/>
      </left>
      <right style="medium">
        <color rgb="FFCC66FF"/>
      </right>
      <top style="medium">
        <color rgb="FFCC66FF"/>
      </top>
      <bottom style="hair">
        <color rgb="FFCC66FF"/>
      </bottom>
      <diagonal/>
    </border>
    <border>
      <left style="medium">
        <color rgb="FF0000FF"/>
      </left>
      <right style="thin">
        <color rgb="FF0000FF"/>
      </right>
      <top style="hair">
        <color rgb="FF0000FF"/>
      </top>
      <bottom style="hair">
        <color rgb="FF0000FF"/>
      </bottom>
      <diagonal/>
    </border>
    <border>
      <left style="thin">
        <color rgb="FF0000FF"/>
      </left>
      <right style="medium">
        <color rgb="FF0000FF"/>
      </right>
      <top style="hair">
        <color rgb="FF0000FF"/>
      </top>
      <bottom style="hair">
        <color rgb="FF0000FF"/>
      </bottom>
      <diagonal/>
    </border>
    <border>
      <left style="medium">
        <color rgb="FF0000FF"/>
      </left>
      <right style="thin">
        <color rgb="FFCC66FF"/>
      </right>
      <top style="hair">
        <color rgb="FFCC66FF"/>
      </top>
      <bottom style="hair">
        <color rgb="FFCC66FF"/>
      </bottom>
      <diagonal/>
    </border>
    <border>
      <left style="thin">
        <color rgb="FFCC66FF"/>
      </left>
      <right style="medium">
        <color rgb="FFCC66FF"/>
      </right>
      <top style="hair">
        <color rgb="FFCC66FF"/>
      </top>
      <bottom style="hair">
        <color rgb="FFCC66FF"/>
      </bottom>
      <diagonal/>
    </border>
    <border>
      <left style="medium">
        <color rgb="FF0000FF"/>
      </left>
      <right style="thin">
        <color rgb="FF0000FF"/>
      </right>
      <top style="hair">
        <color rgb="FF0000FF"/>
      </top>
      <bottom/>
      <diagonal/>
    </border>
    <border>
      <left style="thin">
        <color rgb="FF0000FF"/>
      </left>
      <right style="medium">
        <color rgb="FF0000FF"/>
      </right>
      <top style="hair">
        <color rgb="FF0000FF"/>
      </top>
      <bottom/>
      <diagonal/>
    </border>
    <border>
      <left style="thin">
        <color rgb="FF0000FF"/>
      </left>
      <right style="thin">
        <color rgb="FF0000FF"/>
      </right>
      <top style="hair">
        <color rgb="FF0000FF"/>
      </top>
      <bottom/>
      <diagonal/>
    </border>
    <border>
      <left style="medium">
        <color rgb="FF0000FF"/>
      </left>
      <right style="thin">
        <color rgb="FF0000FF"/>
      </right>
      <top style="medium">
        <color rgb="FF0000FF"/>
      </top>
      <bottom style="medium">
        <color rgb="FF0000FF"/>
      </bottom>
      <diagonal/>
    </border>
    <border>
      <left style="thin">
        <color rgb="FF0000FF"/>
      </left>
      <right style="medium">
        <color rgb="FF0000FF"/>
      </right>
      <top style="medium">
        <color rgb="FF0000FF"/>
      </top>
      <bottom style="medium">
        <color rgb="FF0000FF"/>
      </bottom>
      <diagonal/>
    </border>
    <border>
      <left style="medium">
        <color rgb="FF0000FF"/>
      </left>
      <right style="thin">
        <color rgb="FFCC66FF"/>
      </right>
      <top style="hair">
        <color rgb="FFCC66FF"/>
      </top>
      <bottom/>
      <diagonal/>
    </border>
    <border>
      <left style="thin">
        <color rgb="FFCC66FF"/>
      </left>
      <right style="medium">
        <color rgb="FFCC66FF"/>
      </right>
      <top style="hair">
        <color rgb="FFCC66FF"/>
      </top>
      <bottom/>
      <diagonal/>
    </border>
    <border>
      <left style="medium">
        <color rgb="FFCC66FF"/>
      </left>
      <right style="thin">
        <color rgb="FFCC66FF"/>
      </right>
      <top style="medium">
        <color rgb="FFCC66FF"/>
      </top>
      <bottom style="medium">
        <color rgb="FFCC66FF"/>
      </bottom>
      <diagonal/>
    </border>
    <border>
      <left style="thin">
        <color rgb="FFCC66FF"/>
      </left>
      <right style="medium">
        <color rgb="FFCC66FF"/>
      </right>
      <top style="medium">
        <color rgb="FFCC66FF"/>
      </top>
      <bottom style="medium">
        <color rgb="FFCC66FF"/>
      </bottom>
      <diagonal/>
    </border>
    <border>
      <left style="medium">
        <color rgb="FF00B050"/>
      </left>
      <right style="thin">
        <color rgb="FF00B050"/>
      </right>
      <top style="medium">
        <color rgb="FF00B050"/>
      </top>
      <bottom style="medium">
        <color rgb="FF00B050"/>
      </bottom>
      <diagonal/>
    </border>
    <border>
      <left style="thin">
        <color rgb="FF00B050"/>
      </left>
      <right style="medium">
        <color rgb="FF00B050"/>
      </right>
      <top style="medium">
        <color rgb="FF00B050"/>
      </top>
      <bottom style="medium">
        <color rgb="FF00B050"/>
      </bottom>
      <diagonal/>
    </border>
    <border>
      <left style="medium">
        <color rgb="FF0000FF"/>
      </left>
      <right style="thin">
        <color rgb="FF0000FF"/>
      </right>
      <top style="medium">
        <color rgb="FF0000FF"/>
      </top>
      <bottom style="thin">
        <color rgb="FF0000FF"/>
      </bottom>
      <diagonal/>
    </border>
    <border>
      <left style="thin">
        <color rgb="FF0000FF"/>
      </left>
      <right style="medium">
        <color rgb="FF0000FF"/>
      </right>
      <top style="medium">
        <color rgb="FF0000FF"/>
      </top>
      <bottom style="thin">
        <color rgb="FF0000FF"/>
      </bottom>
      <diagonal/>
    </border>
    <border>
      <left style="medium">
        <color rgb="FF0000FF"/>
      </left>
      <right style="thin">
        <color rgb="FF0000FF"/>
      </right>
      <top style="medium">
        <color rgb="FF0000FF"/>
      </top>
      <bottom/>
      <diagonal/>
    </border>
    <border>
      <left style="thin">
        <color rgb="FF0000FF"/>
      </left>
      <right style="thin">
        <color rgb="FF0000FF"/>
      </right>
      <top style="medium">
        <color rgb="FF0000FF"/>
      </top>
      <bottom/>
      <diagonal/>
    </border>
    <border>
      <left style="thin">
        <color rgb="FF0000FF"/>
      </left>
      <right style="medium">
        <color rgb="FF0000FF"/>
      </right>
      <top style="medium">
        <color rgb="FF0000FF"/>
      </top>
      <bottom/>
      <diagonal/>
    </border>
    <border>
      <left style="medium">
        <color rgb="FF0000FF"/>
      </left>
      <right style="thin">
        <color rgb="FF0000FF"/>
      </right>
      <top/>
      <bottom style="hair">
        <color rgb="FF0000FF"/>
      </bottom>
      <diagonal/>
    </border>
    <border>
      <left style="thin">
        <color rgb="FF0000FF"/>
      </left>
      <right style="medium">
        <color rgb="FF0000FF"/>
      </right>
      <top/>
      <bottom style="hair">
        <color rgb="FF0000FF"/>
      </bottom>
      <diagonal/>
    </border>
    <border>
      <left style="medium">
        <color rgb="FF0000FF"/>
      </left>
      <right style="thin">
        <color rgb="FF0000FF"/>
      </right>
      <top style="thin">
        <color rgb="FF0000FF"/>
      </top>
      <bottom style="thin">
        <color rgb="FF0000FF"/>
      </bottom>
      <diagonal/>
    </border>
    <border>
      <left style="thin">
        <color rgb="FF0000FF"/>
      </left>
      <right style="medium">
        <color rgb="FF0000FF"/>
      </right>
      <top style="thin">
        <color rgb="FF0000FF"/>
      </top>
      <bottom style="thin">
        <color rgb="FF0000FF"/>
      </bottom>
      <diagonal/>
    </border>
    <border>
      <left style="medium">
        <color rgb="FF0000FF"/>
      </left>
      <right style="thin">
        <color rgb="FF0000FF"/>
      </right>
      <top style="hair">
        <color rgb="FF0000FF"/>
      </top>
      <bottom style="medium">
        <color rgb="FF0000FF"/>
      </bottom>
      <diagonal/>
    </border>
    <border>
      <left style="thin">
        <color rgb="FF0000FF"/>
      </left>
      <right style="thin">
        <color rgb="FF0000FF"/>
      </right>
      <top style="hair">
        <color rgb="FF0000FF"/>
      </top>
      <bottom style="medium">
        <color rgb="FF0000FF"/>
      </bottom>
      <diagonal/>
    </border>
    <border>
      <left style="thin">
        <color rgb="FF0000FF"/>
      </left>
      <right style="medium">
        <color rgb="FF0000FF"/>
      </right>
      <top style="hair">
        <color rgb="FF0000FF"/>
      </top>
      <bottom style="medium">
        <color rgb="FF0000FF"/>
      </bottom>
      <diagonal/>
    </border>
    <border>
      <left style="thin">
        <color rgb="FFCC66FF"/>
      </left>
      <right style="thin">
        <color rgb="FFCC66FF"/>
      </right>
      <top style="thin">
        <color rgb="FFCC66FF"/>
      </top>
      <bottom style="thin">
        <color rgb="FFCC66FF"/>
      </bottom>
      <diagonal/>
    </border>
    <border>
      <left style="medium">
        <color rgb="FFCC66FF"/>
      </left>
      <right style="thin">
        <color rgb="FFCC66FF"/>
      </right>
      <top style="medium">
        <color rgb="FFCC66FF"/>
      </top>
      <bottom style="thin">
        <color rgb="FFCC66FF"/>
      </bottom>
      <diagonal/>
    </border>
    <border>
      <left/>
      <right style="hair">
        <color rgb="FFCC66FF"/>
      </right>
      <top style="medium">
        <color rgb="FFCC66FF"/>
      </top>
      <bottom style="thin">
        <color rgb="FFCC66FF"/>
      </bottom>
      <diagonal/>
    </border>
    <border>
      <left style="hair">
        <color rgb="FFCC66FF"/>
      </left>
      <right/>
      <top style="medium">
        <color rgb="FFCC66FF"/>
      </top>
      <bottom style="thin">
        <color rgb="FFCC66FF"/>
      </bottom>
      <diagonal/>
    </border>
    <border>
      <left style="mediumDashed">
        <color rgb="FFCC66FF"/>
      </left>
      <right style="medium">
        <color rgb="FFCC66FF"/>
      </right>
      <top style="medium">
        <color rgb="FFCC66FF"/>
      </top>
      <bottom style="thin">
        <color rgb="FFCC66FF"/>
      </bottom>
      <diagonal/>
    </border>
    <border>
      <left style="medium">
        <color rgb="FFCC66FF"/>
      </left>
      <right style="hair">
        <color rgb="FFCC66FF"/>
      </right>
      <top style="medium">
        <color rgb="FFCC66FF"/>
      </top>
      <bottom style="thin">
        <color rgb="FFCC66FF"/>
      </bottom>
      <diagonal/>
    </border>
    <border>
      <left style="hair">
        <color rgb="FFCC66FF"/>
      </left>
      <right style="thin">
        <color rgb="FFCC66FF"/>
      </right>
      <top style="medium">
        <color rgb="FFCC66FF"/>
      </top>
      <bottom style="thin">
        <color rgb="FFCC66FF"/>
      </bottom>
      <diagonal/>
    </border>
    <border>
      <left style="thin">
        <color rgb="FFCC66FF"/>
      </left>
      <right style="medium">
        <color rgb="FFCC66FF"/>
      </right>
      <top style="medium">
        <color rgb="FFCC66FF"/>
      </top>
      <bottom style="thin">
        <color rgb="FFCC66FF"/>
      </bottom>
      <diagonal/>
    </border>
    <border>
      <left style="medium">
        <color rgb="FFCC66FF"/>
      </left>
      <right/>
      <top/>
      <bottom/>
      <diagonal/>
    </border>
    <border>
      <left style="thin">
        <color rgb="FFCC66FF"/>
      </left>
      <right style="thin">
        <color rgb="FFCC66FF"/>
      </right>
      <top style="medium">
        <color rgb="FFCC66FF"/>
      </top>
      <bottom style="thin">
        <color rgb="FFCC66FF"/>
      </bottom>
      <diagonal/>
    </border>
    <border>
      <left style="thin">
        <color rgb="FFCC66FF"/>
      </left>
      <right style="thin">
        <color rgb="FFCC66FF"/>
      </right>
      <top style="thin">
        <color rgb="FFCC66FF"/>
      </top>
      <bottom style="hair">
        <color rgb="FFCC66FF"/>
      </bottom>
      <diagonal/>
    </border>
    <border>
      <left style="medium">
        <color rgb="FFCC66FF"/>
      </left>
      <right style="thin">
        <color rgb="FFCC66FF"/>
      </right>
      <top/>
      <bottom style="hair">
        <color rgb="FFCC66FF"/>
      </bottom>
      <diagonal/>
    </border>
    <border>
      <left/>
      <right style="hair">
        <color rgb="FFCC66FF"/>
      </right>
      <top/>
      <bottom style="hair">
        <color rgb="FFCC66FF"/>
      </bottom>
      <diagonal/>
    </border>
    <border>
      <left style="hair">
        <color rgb="FFCC66FF"/>
      </left>
      <right/>
      <top/>
      <bottom style="hair">
        <color rgb="FFCC66FF"/>
      </bottom>
      <diagonal/>
    </border>
    <border>
      <left style="mediumDashed">
        <color rgb="FFCC66FF"/>
      </left>
      <right style="medium">
        <color rgb="FFCC66FF"/>
      </right>
      <top style="thin">
        <color rgb="FFCC66FF"/>
      </top>
      <bottom/>
      <diagonal/>
    </border>
    <border>
      <left style="medium">
        <color rgb="FFCC66FF"/>
      </left>
      <right style="hair">
        <color rgb="FFCC66FF"/>
      </right>
      <top/>
      <bottom style="hair">
        <color rgb="FFCC66FF"/>
      </bottom>
      <diagonal/>
    </border>
    <border>
      <left style="hair">
        <color rgb="FFCC66FF"/>
      </left>
      <right style="thin">
        <color rgb="FFCC66FF"/>
      </right>
      <top/>
      <bottom style="hair">
        <color rgb="FFCC66FF"/>
      </bottom>
      <diagonal/>
    </border>
    <border>
      <left style="thin">
        <color rgb="FFCC66FF"/>
      </left>
      <right style="medium">
        <color rgb="FFCC66FF"/>
      </right>
      <top/>
      <bottom style="hair">
        <color rgb="FFCC66FF"/>
      </bottom>
      <diagonal/>
    </border>
    <border>
      <left style="medium">
        <color rgb="FFCC66FF"/>
      </left>
      <right style="thin">
        <color rgb="FFCC66FF"/>
      </right>
      <top style="thin">
        <color rgb="FFCC66FF"/>
      </top>
      <bottom style="medium">
        <color rgb="FFCC66FF"/>
      </bottom>
      <diagonal/>
    </border>
    <border>
      <left style="thin">
        <color rgb="FFCC66FF"/>
      </left>
      <right style="thin">
        <color rgb="FFCC66FF"/>
      </right>
      <top style="thin">
        <color rgb="FFCC66FF"/>
      </top>
      <bottom style="medium">
        <color rgb="FFCC66FF"/>
      </bottom>
      <diagonal/>
    </border>
    <border>
      <left style="thin">
        <color rgb="FFCC66FF"/>
      </left>
      <right style="medium">
        <color rgb="FFCC66FF"/>
      </right>
      <top style="thin">
        <color rgb="FFCC66FF"/>
      </top>
      <bottom style="medium">
        <color rgb="FFCC66FF"/>
      </bottom>
      <diagonal/>
    </border>
    <border>
      <left style="thin">
        <color rgb="FFCC66FF"/>
      </left>
      <right style="thin">
        <color rgb="FFCC66FF"/>
      </right>
      <top style="hair">
        <color rgb="FFCC66FF"/>
      </top>
      <bottom style="thin">
        <color rgb="FFCC66FF"/>
      </bottom>
      <diagonal/>
    </border>
    <border>
      <left style="medium">
        <color rgb="FFCC66FF"/>
      </left>
      <right style="thin">
        <color rgb="FFCC66FF"/>
      </right>
      <top style="hair">
        <color rgb="FFCC66FF"/>
      </top>
      <bottom/>
      <diagonal/>
    </border>
    <border>
      <left/>
      <right style="hair">
        <color rgb="FFCC66FF"/>
      </right>
      <top style="hair">
        <color rgb="FFCC66FF"/>
      </top>
      <bottom/>
      <diagonal/>
    </border>
    <border>
      <left style="hair">
        <color rgb="FFCC66FF"/>
      </left>
      <right/>
      <top style="hair">
        <color rgb="FFCC66FF"/>
      </top>
      <bottom/>
      <diagonal/>
    </border>
    <border>
      <left style="mediumDashed">
        <color rgb="FFCC66FF"/>
      </left>
      <right style="medium">
        <color rgb="FFCC66FF"/>
      </right>
      <top/>
      <bottom/>
      <diagonal/>
    </border>
    <border>
      <left style="medium">
        <color rgb="FFCC66FF"/>
      </left>
      <right style="hair">
        <color rgb="FFCC66FF"/>
      </right>
      <top style="hair">
        <color rgb="FFCC66FF"/>
      </top>
      <bottom style="hair">
        <color rgb="FFCC66FF"/>
      </bottom>
      <diagonal/>
    </border>
    <border>
      <left style="hair">
        <color rgb="FFCC66FF"/>
      </left>
      <right style="thin">
        <color rgb="FFCC66FF"/>
      </right>
      <top style="hair">
        <color rgb="FFCC66FF"/>
      </top>
      <bottom style="hair">
        <color rgb="FFCC66FF"/>
      </bottom>
      <diagonal/>
    </border>
    <border>
      <left style="medium">
        <color rgb="FFCC66FF"/>
      </left>
      <right style="thin">
        <color rgb="FFCC66FF"/>
      </right>
      <top style="thin">
        <color rgb="FFCC66FF"/>
      </top>
      <bottom style="hair">
        <color rgb="FFCC66FF"/>
      </bottom>
      <diagonal/>
    </border>
    <border>
      <left/>
      <right style="hair">
        <color rgb="FFCC66FF"/>
      </right>
      <top style="thin">
        <color rgb="FFCC66FF"/>
      </top>
      <bottom style="hair">
        <color rgb="FFCC66FF"/>
      </bottom>
      <diagonal/>
    </border>
    <border>
      <left style="hair">
        <color rgb="FFCC66FF"/>
      </left>
      <right/>
      <top style="thin">
        <color rgb="FFCC66FF"/>
      </top>
      <bottom style="hair">
        <color rgb="FFCC66FF"/>
      </bottom>
      <diagonal/>
    </border>
    <border>
      <left style="medium">
        <color rgb="FFCC66FF"/>
      </left>
      <right style="thin">
        <color rgb="FFCC66FF"/>
      </right>
      <top style="hair">
        <color rgb="FFCC66FF"/>
      </top>
      <bottom style="thin">
        <color rgb="FFCC66FF"/>
      </bottom>
      <diagonal/>
    </border>
    <border>
      <left/>
      <right style="hair">
        <color rgb="FFCC66FF"/>
      </right>
      <top style="hair">
        <color rgb="FFCC66FF"/>
      </top>
      <bottom style="thin">
        <color rgb="FFCC66FF"/>
      </bottom>
      <diagonal/>
    </border>
    <border>
      <left style="hair">
        <color rgb="FFCC66FF"/>
      </left>
      <right/>
      <top style="hair">
        <color rgb="FFCC66FF"/>
      </top>
      <bottom style="thin">
        <color rgb="FFCC66FF"/>
      </bottom>
      <diagonal/>
    </border>
    <border>
      <left style="mediumDashed">
        <color rgb="FFCC66FF"/>
      </left>
      <right style="medium">
        <color rgb="FFCC66FF"/>
      </right>
      <top/>
      <bottom style="thin">
        <color rgb="FFCC66FF"/>
      </bottom>
      <diagonal/>
    </border>
    <border>
      <left style="medium">
        <color rgb="FFCC66FF"/>
      </left>
      <right style="thin">
        <color rgb="FFCC66FF"/>
      </right>
      <top/>
      <bottom style="medium">
        <color rgb="FFCC66FF"/>
      </bottom>
      <diagonal/>
    </border>
    <border>
      <left/>
      <right style="hair">
        <color rgb="FFCC66FF"/>
      </right>
      <top/>
      <bottom style="medium">
        <color rgb="FFCC66FF"/>
      </bottom>
      <diagonal/>
    </border>
    <border>
      <left style="hair">
        <color rgb="FFCC66FF"/>
      </left>
      <right/>
      <top/>
      <bottom style="medium">
        <color rgb="FFCC66FF"/>
      </bottom>
      <diagonal/>
    </border>
    <border>
      <left style="mediumDashed">
        <color rgb="FFCC66FF"/>
      </left>
      <right style="medium">
        <color rgb="FFCC66FF"/>
      </right>
      <top/>
      <bottom style="medium">
        <color rgb="FFCC66FF"/>
      </bottom>
      <diagonal/>
    </border>
    <border>
      <left style="medium">
        <color rgb="FFCC66FF"/>
      </left>
      <right style="thin">
        <color rgb="FFCC66FF"/>
      </right>
      <top style="thin">
        <color rgb="FFCC66FF"/>
      </top>
      <bottom style="thin">
        <color rgb="FFCC66FF"/>
      </bottom>
      <diagonal/>
    </border>
    <border>
      <left style="thin">
        <color rgb="FFCC66FF"/>
      </left>
      <right/>
      <top style="thin">
        <color rgb="FFCC66FF"/>
      </top>
      <bottom style="thin">
        <color rgb="FFCC66FF"/>
      </bottom>
      <diagonal/>
    </border>
    <border>
      <left style="mediumDashed">
        <color rgb="FFCC66FF"/>
      </left>
      <right style="medium">
        <color rgb="FFCC66FF"/>
      </right>
      <top style="thin">
        <color rgb="FFCC66FF"/>
      </top>
      <bottom style="thin">
        <color rgb="FFCC66FF"/>
      </bottom>
      <diagonal/>
    </border>
    <border>
      <left style="thin">
        <color rgb="FFCC66FF"/>
      </left>
      <right/>
      <top style="thin">
        <color rgb="FFCC66FF"/>
      </top>
      <bottom style="medium">
        <color rgb="FFCC66FF"/>
      </bottom>
      <diagonal/>
    </border>
    <border>
      <left style="mediumDashed">
        <color rgb="FFCC66FF"/>
      </left>
      <right style="medium">
        <color rgb="FFCC66FF"/>
      </right>
      <top style="thin">
        <color rgb="FFCC66FF"/>
      </top>
      <bottom style="medium">
        <color rgb="FFCC66FF"/>
      </bottom>
      <diagonal/>
    </border>
    <border>
      <left style="medium">
        <color rgb="FFCC66FF"/>
      </left>
      <right style="hair">
        <color rgb="FFCC66FF"/>
      </right>
      <top style="hair">
        <color rgb="FFCC66FF"/>
      </top>
      <bottom style="medium">
        <color rgb="FFCC66FF"/>
      </bottom>
      <diagonal/>
    </border>
    <border>
      <left style="hair">
        <color rgb="FFCC66FF"/>
      </left>
      <right style="thin">
        <color rgb="FFCC66FF"/>
      </right>
      <top style="hair">
        <color rgb="FFCC66FF"/>
      </top>
      <bottom style="medium">
        <color rgb="FFCC66FF"/>
      </bottom>
      <diagonal/>
    </border>
    <border>
      <left style="thin">
        <color rgb="FFCC66FF"/>
      </left>
      <right style="medium">
        <color rgb="FFCC66FF"/>
      </right>
      <top style="hair">
        <color rgb="FFCC66FF"/>
      </top>
      <bottom style="medium">
        <color rgb="FFCC66FF"/>
      </bottom>
      <diagonal/>
    </border>
    <border>
      <left style="thin">
        <color rgb="FFCC66FF"/>
      </left>
      <right style="thin">
        <color rgb="FFCC66FF"/>
      </right>
      <top style="thin">
        <color rgb="FFCC66FF"/>
      </top>
      <bottom/>
      <diagonal/>
    </border>
    <border>
      <left style="thin">
        <color rgb="FFCC66FF"/>
      </left>
      <right style="thin">
        <color rgb="FFCC66FF"/>
      </right>
      <top style="thin">
        <color rgb="FFCC66FF"/>
      </top>
      <bottom style="double">
        <color rgb="FFCC66FF"/>
      </bottom>
      <diagonal/>
    </border>
    <border>
      <left style="medium">
        <color rgb="FFCC66FF"/>
      </left>
      <right style="thin">
        <color rgb="FFCC66FF"/>
      </right>
      <top style="thin">
        <color rgb="FFCC66FF"/>
      </top>
      <bottom/>
      <diagonal/>
    </border>
    <border>
      <left style="thin">
        <color rgb="FFCC66FF"/>
      </left>
      <right style="medium">
        <color rgb="FFCC66FF"/>
      </right>
      <top style="thin">
        <color rgb="FFCC66FF"/>
      </top>
      <bottom/>
      <diagonal/>
    </border>
    <border>
      <left style="thin">
        <color rgb="FFCC66FF"/>
      </left>
      <right style="thin">
        <color rgb="FFCC66FF"/>
      </right>
      <top/>
      <bottom style="hair">
        <color rgb="FFCC66FF"/>
      </bottom>
      <diagonal/>
    </border>
    <border>
      <left style="medium">
        <color rgb="FFCC66FF"/>
      </left>
      <right style="thin">
        <color rgb="FFCC66FF"/>
      </right>
      <top style="double">
        <color rgb="FFCC66FF"/>
      </top>
      <bottom style="hair">
        <color rgb="FFCC66FF"/>
      </bottom>
      <diagonal/>
    </border>
    <border>
      <left style="thin">
        <color rgb="FFCC66FF"/>
      </left>
      <right style="thin">
        <color rgb="FFCC66FF"/>
      </right>
      <top style="double">
        <color rgb="FFCC66FF"/>
      </top>
      <bottom style="hair">
        <color rgb="FFCC66FF"/>
      </bottom>
      <diagonal/>
    </border>
    <border>
      <left style="thin">
        <color rgb="FFCC66FF"/>
      </left>
      <right style="medium">
        <color rgb="FFCC66FF"/>
      </right>
      <top style="double">
        <color rgb="FFCC66FF"/>
      </top>
      <bottom style="hair">
        <color rgb="FFCC66FF"/>
      </bottom>
      <diagonal/>
    </border>
    <border>
      <left style="thin">
        <color rgb="FFCC66FF"/>
      </left>
      <right style="thin">
        <color rgb="FFCC66FF"/>
      </right>
      <top style="hair">
        <color rgb="FFCC66FF"/>
      </top>
      <bottom style="hair">
        <color rgb="FFCC66FF"/>
      </bottom>
      <diagonal/>
    </border>
    <border>
      <left style="medium">
        <color rgb="FFCC66FF"/>
      </left>
      <right style="thin">
        <color rgb="FFCC66FF"/>
      </right>
      <top style="hair">
        <color rgb="FFCC66FF"/>
      </top>
      <bottom style="hair">
        <color rgb="FFCC66FF"/>
      </bottom>
      <diagonal/>
    </border>
    <border>
      <left style="thin">
        <color rgb="FFCC66FF"/>
      </left>
      <right style="thin">
        <color rgb="FFCC66FF"/>
      </right>
      <top style="hair">
        <color rgb="FFCC66FF"/>
      </top>
      <bottom/>
      <diagonal/>
    </border>
    <border>
      <left style="medium">
        <color rgb="FFCC66FF"/>
      </left>
      <right style="thin">
        <color rgb="FFCC66FF"/>
      </right>
      <top style="hair">
        <color rgb="FFCC66FF"/>
      </top>
      <bottom style="double">
        <color rgb="FFCC66FF"/>
      </bottom>
      <diagonal/>
    </border>
    <border>
      <left style="thin">
        <color rgb="FFCC66FF"/>
      </left>
      <right style="thin">
        <color rgb="FFCC66FF"/>
      </right>
      <top style="hair">
        <color rgb="FFCC66FF"/>
      </top>
      <bottom style="double">
        <color rgb="FFCC66FF"/>
      </bottom>
      <diagonal/>
    </border>
    <border>
      <left style="thin">
        <color rgb="FFCC66FF"/>
      </left>
      <right style="medium">
        <color rgb="FFCC66FF"/>
      </right>
      <top style="hair">
        <color rgb="FFCC66FF"/>
      </top>
      <bottom style="double">
        <color rgb="FFCC66FF"/>
      </bottom>
      <diagonal/>
    </border>
    <border>
      <left style="medium">
        <color rgb="FFCC66FF"/>
      </left>
      <right style="thin">
        <color rgb="FFCC66FF"/>
      </right>
      <top style="hair">
        <color rgb="FFCC66FF"/>
      </top>
      <bottom style="medium">
        <color rgb="FFCC66FF"/>
      </bottom>
      <diagonal/>
    </border>
    <border>
      <left style="thin">
        <color rgb="FFCC66FF"/>
      </left>
      <right style="thin">
        <color rgb="FFCC66FF"/>
      </right>
      <top style="hair">
        <color rgb="FFCC66FF"/>
      </top>
      <bottom style="medium">
        <color rgb="FFCC66FF"/>
      </bottom>
      <diagonal/>
    </border>
    <border>
      <left style="medium">
        <color rgb="FFCC66FF"/>
      </left>
      <right style="medium">
        <color rgb="FFCC66FF"/>
      </right>
      <top style="medium">
        <color rgb="FFCC66FF"/>
      </top>
      <bottom style="thin">
        <color rgb="FFCC66FF"/>
      </bottom>
      <diagonal/>
    </border>
    <border>
      <left style="medium">
        <color rgb="FFCC66FF"/>
      </left>
      <right style="medium">
        <color rgb="FFCC66FF"/>
      </right>
      <top style="thin">
        <color rgb="FFCC66FF"/>
      </top>
      <bottom style="medium">
        <color rgb="FFCC66FF"/>
      </bottom>
      <diagonal/>
    </border>
    <border>
      <left style="thin">
        <color rgb="FFCC66FF"/>
      </left>
      <right style="medium">
        <color rgb="FFCC66FF"/>
      </right>
      <top style="thin">
        <color rgb="FFCC66FF"/>
      </top>
      <bottom style="hair">
        <color rgb="FFCC66FF"/>
      </bottom>
      <diagonal/>
    </border>
    <border>
      <left style="thin">
        <color rgb="FFCC66FF"/>
      </left>
      <right style="dotted">
        <color rgb="FFCC66FF"/>
      </right>
      <top style="thin">
        <color rgb="FFCC66FF"/>
      </top>
      <bottom style="thin">
        <color rgb="FFCC66FF"/>
      </bottom>
      <diagonal/>
    </border>
    <border>
      <left style="dotted">
        <color rgb="FFCC66FF"/>
      </left>
      <right style="thin">
        <color rgb="FFCC66FF"/>
      </right>
      <top style="thin">
        <color rgb="FFCC66FF"/>
      </top>
      <bottom style="thin">
        <color rgb="FFCC66FF"/>
      </bottom>
      <diagonal/>
    </border>
    <border>
      <left style="thin">
        <color rgb="FFCC66FF"/>
      </left>
      <right style="dotted">
        <color rgb="FFCC66FF"/>
      </right>
      <top style="thin">
        <color rgb="FFCC66FF"/>
      </top>
      <bottom style="hair">
        <color rgb="FFCC66FF"/>
      </bottom>
      <diagonal/>
    </border>
    <border>
      <left style="dotted">
        <color rgb="FFCC66FF"/>
      </left>
      <right style="thin">
        <color rgb="FFCC66FF"/>
      </right>
      <top style="thin">
        <color rgb="FFCC66FF"/>
      </top>
      <bottom style="hair">
        <color rgb="FFCC66FF"/>
      </bottom>
      <diagonal/>
    </border>
    <border>
      <left style="thin">
        <color rgb="FFCC66FF"/>
      </left>
      <right style="dotted">
        <color rgb="FFCC66FF"/>
      </right>
      <top style="hair">
        <color rgb="FFCC66FF"/>
      </top>
      <bottom style="hair">
        <color rgb="FFCC66FF"/>
      </bottom>
      <diagonal/>
    </border>
    <border>
      <left style="dotted">
        <color rgb="FFCC66FF"/>
      </left>
      <right style="thin">
        <color rgb="FFCC66FF"/>
      </right>
      <top style="hair">
        <color rgb="FFCC66FF"/>
      </top>
      <bottom style="hair">
        <color rgb="FFCC66FF"/>
      </bottom>
      <diagonal/>
    </border>
    <border>
      <left style="thin">
        <color rgb="FFCC66FF"/>
      </left>
      <right style="dotted">
        <color rgb="FFCC66FF"/>
      </right>
      <top style="hair">
        <color rgb="FFCC66FF"/>
      </top>
      <bottom style="thin">
        <color rgb="FFCC66FF"/>
      </bottom>
      <diagonal/>
    </border>
    <border>
      <left style="dotted">
        <color rgb="FFCC66FF"/>
      </left>
      <right style="thin">
        <color rgb="FFCC66FF"/>
      </right>
      <top style="hair">
        <color rgb="FFCC66FF"/>
      </top>
      <bottom style="thin">
        <color rgb="FFCC66FF"/>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hair">
        <color theme="1"/>
      </right>
      <top style="thin">
        <color theme="0" tint="-0.499984740745262"/>
      </top>
      <bottom/>
      <diagonal/>
    </border>
    <border>
      <left style="hair">
        <color theme="1"/>
      </left>
      <right/>
      <top style="thin">
        <color theme="0" tint="-0.499984740745262"/>
      </top>
      <bottom/>
      <diagonal/>
    </border>
    <border>
      <left/>
      <right style="hair">
        <color indexed="64"/>
      </right>
      <top style="thin">
        <color theme="0" tint="-0.499984740745262"/>
      </top>
      <bottom/>
      <diagonal/>
    </border>
    <border>
      <left style="hair">
        <color indexed="64"/>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hair">
        <color theme="1"/>
      </right>
      <top/>
      <bottom/>
      <diagonal/>
    </border>
    <border>
      <left style="hair">
        <color theme="1"/>
      </left>
      <right/>
      <top/>
      <bottom/>
      <diagonal/>
    </border>
    <border>
      <left/>
      <right style="thin">
        <color theme="0" tint="-0.499984740745262"/>
      </right>
      <top/>
      <bottom/>
      <diagonal/>
    </border>
    <border>
      <left style="hair">
        <color theme="1"/>
      </left>
      <right/>
      <top/>
      <bottom style="hair">
        <color indexed="64"/>
      </bottom>
      <diagonal/>
    </border>
    <border>
      <left style="hair">
        <color theme="1"/>
      </left>
      <right/>
      <top style="hair">
        <color indexed="64"/>
      </top>
      <bottom/>
      <diagonal/>
    </border>
    <border>
      <left/>
      <right style="hair">
        <color theme="1"/>
      </right>
      <top style="hair">
        <color indexed="64"/>
      </top>
      <bottom/>
      <diagonal/>
    </border>
    <border>
      <left/>
      <right style="thin">
        <color theme="0" tint="-0.499984740745262"/>
      </right>
      <top style="hair">
        <color indexed="64"/>
      </top>
      <bottom/>
      <diagonal/>
    </border>
    <border>
      <left/>
      <right style="hair">
        <color theme="1"/>
      </right>
      <top/>
      <bottom style="hair">
        <color indexed="64"/>
      </bottom>
      <diagonal/>
    </border>
    <border>
      <left/>
      <right style="thin">
        <color theme="0" tint="-0.499984740745262"/>
      </right>
      <top/>
      <bottom style="hair">
        <color indexed="64"/>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style="hair">
        <color indexed="64"/>
      </left>
      <right/>
      <top/>
      <bottom style="thin">
        <color theme="0" tint="-0.499984740745262"/>
      </bottom>
      <diagonal/>
    </border>
    <border>
      <left/>
      <right style="hair">
        <color theme="1"/>
      </right>
      <top/>
      <bottom style="thin">
        <color theme="0" tint="-0.499984740745262"/>
      </bottom>
      <diagonal/>
    </border>
    <border>
      <left style="hair">
        <color theme="1"/>
      </left>
      <right/>
      <top/>
      <bottom style="thin">
        <color theme="0" tint="-0.499984740745262"/>
      </bottom>
      <diagonal/>
    </border>
    <border>
      <left style="thin">
        <color theme="0" tint="-0.499984740745262"/>
      </left>
      <right/>
      <top style="hair">
        <color indexed="64"/>
      </top>
      <bottom/>
      <diagonal/>
    </border>
    <border>
      <left style="thin">
        <color theme="0" tint="-0.499984740745262"/>
      </left>
      <right/>
      <top/>
      <bottom style="hair">
        <color theme="1"/>
      </bottom>
      <diagonal/>
    </border>
    <border>
      <left/>
      <right/>
      <top/>
      <bottom style="hair">
        <color theme="1"/>
      </bottom>
      <diagonal/>
    </border>
    <border>
      <left/>
      <right style="thin">
        <color theme="0" tint="-0.499984740745262"/>
      </right>
      <top/>
      <bottom style="hair">
        <color theme="1"/>
      </bottom>
      <diagonal/>
    </border>
    <border>
      <left style="hair">
        <color theme="1"/>
      </left>
      <right style="hair">
        <color indexed="64"/>
      </right>
      <top style="hair">
        <color indexed="64"/>
      </top>
      <bottom/>
      <diagonal/>
    </border>
    <border>
      <left style="thin">
        <color theme="0" tint="-0.499984740745262"/>
      </left>
      <right/>
      <top style="hair">
        <color theme="1"/>
      </top>
      <bottom/>
      <diagonal/>
    </border>
    <border>
      <left/>
      <right/>
      <top style="hair">
        <color theme="1"/>
      </top>
      <bottom/>
      <diagonal/>
    </border>
    <border>
      <left/>
      <right style="thin">
        <color theme="0" tint="-0.499984740745262"/>
      </right>
      <top style="hair">
        <color theme="1"/>
      </top>
      <bottom/>
      <diagonal/>
    </border>
    <border>
      <left style="hair">
        <color theme="1"/>
      </left>
      <right style="hair">
        <color indexed="64"/>
      </right>
      <top/>
      <bottom/>
      <diagonal/>
    </border>
    <border>
      <left style="thin">
        <color theme="0" tint="-0.499984740745262"/>
      </left>
      <right style="hair">
        <color theme="0" tint="-0.24994659260841701"/>
      </right>
      <top style="thin">
        <color theme="0" tint="-0.499984740745262"/>
      </top>
      <bottom style="hair">
        <color indexed="64"/>
      </bottom>
      <diagonal/>
    </border>
    <border>
      <left style="hair">
        <color theme="0" tint="-0.24994659260841701"/>
      </left>
      <right style="hair">
        <color theme="0" tint="-0.24994659260841701"/>
      </right>
      <top style="thin">
        <color theme="0" tint="-0.499984740745262"/>
      </top>
      <bottom style="hair">
        <color indexed="64"/>
      </bottom>
      <diagonal/>
    </border>
    <border>
      <left style="hair">
        <color theme="0" tint="-0.24994659260841701"/>
      </left>
      <right/>
      <top style="thin">
        <color theme="0" tint="-0.499984740745262"/>
      </top>
      <bottom style="hair">
        <color indexed="64"/>
      </bottom>
      <diagonal/>
    </border>
    <border>
      <left/>
      <right style="hair">
        <color theme="0" tint="-0.24994659260841701"/>
      </right>
      <top style="thin">
        <color theme="0" tint="-0.499984740745262"/>
      </top>
      <bottom style="hair">
        <color indexed="64"/>
      </bottom>
      <diagonal/>
    </border>
    <border>
      <left style="hair">
        <color theme="0" tint="-0.24994659260841701"/>
      </left>
      <right style="thin">
        <color theme="0" tint="-0.499984740745262"/>
      </right>
      <top style="thin">
        <color theme="0" tint="-0.499984740745262"/>
      </top>
      <bottom style="hair">
        <color indexed="64"/>
      </bottom>
      <diagonal/>
    </border>
    <border>
      <left style="hair">
        <color theme="1"/>
      </left>
      <right style="hair">
        <color indexed="64"/>
      </right>
      <top/>
      <bottom style="hair">
        <color theme="1"/>
      </bottom>
      <diagonal/>
    </border>
    <border>
      <left style="hair">
        <color indexed="64"/>
      </left>
      <right style="hair">
        <color indexed="64"/>
      </right>
      <top/>
      <bottom style="hair">
        <color theme="1"/>
      </bottom>
      <diagonal/>
    </border>
    <border>
      <left/>
      <right style="hair">
        <color indexed="64"/>
      </right>
      <top/>
      <bottom style="hair">
        <color theme="1"/>
      </bottom>
      <diagonal/>
    </border>
    <border>
      <left style="thin">
        <color theme="0" tint="-0.499984740745262"/>
      </left>
      <right style="hair">
        <color theme="0" tint="-0.24994659260841701"/>
      </right>
      <top style="hair">
        <color indexed="64"/>
      </top>
      <bottom style="hair">
        <color indexed="64"/>
      </bottom>
      <diagonal/>
    </border>
    <border>
      <left style="hair">
        <color theme="0" tint="-0.24994659260841701"/>
      </left>
      <right style="hair">
        <color theme="0" tint="-0.24994659260841701"/>
      </right>
      <top style="hair">
        <color indexed="64"/>
      </top>
      <bottom style="hair">
        <color indexed="64"/>
      </bottom>
      <diagonal/>
    </border>
    <border>
      <left style="hair">
        <color theme="0" tint="-0.24994659260841701"/>
      </left>
      <right/>
      <top style="hair">
        <color indexed="64"/>
      </top>
      <bottom style="hair">
        <color indexed="64"/>
      </bottom>
      <diagonal/>
    </border>
    <border>
      <left/>
      <right style="hair">
        <color theme="0" tint="-0.24994659260841701"/>
      </right>
      <top style="hair">
        <color indexed="64"/>
      </top>
      <bottom style="hair">
        <color indexed="64"/>
      </bottom>
      <diagonal/>
    </border>
    <border>
      <left style="hair">
        <color theme="0" tint="-0.24994659260841701"/>
      </left>
      <right style="thin">
        <color theme="0" tint="-0.499984740745262"/>
      </right>
      <top style="hair">
        <color indexed="64"/>
      </top>
      <bottom style="hair">
        <color indexed="64"/>
      </bottom>
      <diagonal/>
    </border>
    <border>
      <left style="thin">
        <color theme="0" tint="-0.499984740745262"/>
      </left>
      <right/>
      <top/>
      <bottom style="hair">
        <color indexed="64"/>
      </bottom>
      <diagonal/>
    </border>
    <border>
      <left style="thin">
        <color theme="0" tint="-0.499984740745262"/>
      </left>
      <right style="hair">
        <color indexed="64"/>
      </right>
      <top style="hair">
        <color indexed="64"/>
      </top>
      <bottom style="hair">
        <color indexed="64"/>
      </bottom>
      <diagonal/>
    </border>
    <border>
      <left style="hair">
        <color indexed="64"/>
      </left>
      <right style="thin">
        <color theme="0" tint="-0.499984740745262"/>
      </right>
      <top style="hair">
        <color indexed="64"/>
      </top>
      <bottom style="hair">
        <color indexed="64"/>
      </bottom>
      <diagonal/>
    </border>
    <border>
      <left style="hair">
        <color indexed="64"/>
      </left>
      <right style="thin">
        <color theme="0" tint="-0.499984740745262"/>
      </right>
      <top style="hair">
        <color indexed="64"/>
      </top>
      <bottom/>
      <diagonal/>
    </border>
    <border>
      <left style="hair">
        <color indexed="64"/>
      </left>
      <right style="thin">
        <color theme="0" tint="-0.499984740745262"/>
      </right>
      <top/>
      <bottom style="hair">
        <color indexed="64"/>
      </bottom>
      <diagonal/>
    </border>
    <border>
      <left style="thin">
        <color theme="0" tint="-0.499984740745262"/>
      </left>
      <right style="hair">
        <color theme="0" tint="-0.24994659260841701"/>
      </right>
      <top style="hair">
        <color indexed="64"/>
      </top>
      <bottom style="thin">
        <color theme="0" tint="-0.499984740745262"/>
      </bottom>
      <diagonal/>
    </border>
    <border>
      <left style="hair">
        <color theme="0" tint="-0.24994659260841701"/>
      </left>
      <right style="hair">
        <color theme="0" tint="-0.24994659260841701"/>
      </right>
      <top style="hair">
        <color indexed="64"/>
      </top>
      <bottom style="thin">
        <color theme="0" tint="-0.499984740745262"/>
      </bottom>
      <diagonal/>
    </border>
    <border>
      <left style="hair">
        <color theme="0" tint="-0.24994659260841701"/>
      </left>
      <right/>
      <top style="hair">
        <color indexed="64"/>
      </top>
      <bottom style="thin">
        <color theme="0" tint="-0.499984740745262"/>
      </bottom>
      <diagonal/>
    </border>
    <border>
      <left/>
      <right style="hair">
        <color theme="0" tint="-0.24994659260841701"/>
      </right>
      <top style="hair">
        <color indexed="64"/>
      </top>
      <bottom style="thin">
        <color theme="0" tint="-0.499984740745262"/>
      </bottom>
      <diagonal/>
    </border>
    <border>
      <left style="hair">
        <color theme="0" tint="-0.24994659260841701"/>
      </left>
      <right style="thin">
        <color theme="0" tint="-0.499984740745262"/>
      </right>
      <top style="hair">
        <color indexed="64"/>
      </top>
      <bottom style="thin">
        <color theme="0" tint="-0.499984740745262"/>
      </bottom>
      <diagonal/>
    </border>
    <border>
      <left style="thin">
        <color theme="0" tint="-0.499984740745262"/>
      </left>
      <right style="hair">
        <color theme="1"/>
      </right>
      <top style="thin">
        <color theme="0" tint="-0.499984740745262"/>
      </top>
      <bottom style="hair">
        <color theme="1"/>
      </bottom>
      <diagonal/>
    </border>
    <border>
      <left style="hair">
        <color theme="1"/>
      </left>
      <right style="hair">
        <color theme="1"/>
      </right>
      <top style="thin">
        <color theme="0" tint="-0.499984740745262"/>
      </top>
      <bottom style="hair">
        <color theme="1"/>
      </bottom>
      <diagonal/>
    </border>
    <border>
      <left style="hair">
        <color theme="1"/>
      </left>
      <right style="thin">
        <color theme="0" tint="-0.499984740745262"/>
      </right>
      <top style="thin">
        <color theme="0" tint="-0.499984740745262"/>
      </top>
      <bottom style="hair">
        <color theme="1"/>
      </bottom>
      <diagonal/>
    </border>
    <border>
      <left style="thin">
        <color theme="0" tint="-0.499984740745262"/>
      </left>
      <right style="hair">
        <color theme="0" tint="-0.24994659260841701"/>
      </right>
      <top style="thin">
        <color theme="0" tint="-0.499984740745262"/>
      </top>
      <bottom style="hair">
        <color theme="1"/>
      </bottom>
      <diagonal/>
    </border>
    <border>
      <left style="hair">
        <color theme="0" tint="-0.24994659260841701"/>
      </left>
      <right style="hair">
        <color theme="0" tint="-0.24994659260841701"/>
      </right>
      <top style="thin">
        <color theme="0" tint="-0.499984740745262"/>
      </top>
      <bottom style="hair">
        <color theme="1"/>
      </bottom>
      <diagonal/>
    </border>
    <border>
      <left style="hair">
        <color theme="0" tint="-0.24994659260841701"/>
      </left>
      <right/>
      <top style="thin">
        <color theme="0" tint="-0.499984740745262"/>
      </top>
      <bottom style="hair">
        <color theme="1"/>
      </bottom>
      <diagonal/>
    </border>
    <border>
      <left/>
      <right style="hair">
        <color theme="0" tint="-0.24994659260841701"/>
      </right>
      <top style="thin">
        <color theme="0" tint="-0.499984740745262"/>
      </top>
      <bottom style="hair">
        <color theme="1"/>
      </bottom>
      <diagonal/>
    </border>
    <border>
      <left style="hair">
        <color theme="0" tint="-0.24994659260841701"/>
      </left>
      <right style="thin">
        <color theme="0" tint="-0.499984740745262"/>
      </right>
      <top style="thin">
        <color theme="0" tint="-0.499984740745262"/>
      </top>
      <bottom style="hair">
        <color theme="1"/>
      </bottom>
      <diagonal/>
    </border>
    <border>
      <left style="thin">
        <color theme="0" tint="-0.499984740745262"/>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theme="0" tint="-0.499984740745262"/>
      </right>
      <top style="hair">
        <color theme="1"/>
      </top>
      <bottom style="hair">
        <color theme="1"/>
      </bottom>
      <diagonal/>
    </border>
    <border>
      <left style="thin">
        <color theme="0" tint="-0.499984740745262"/>
      </left>
      <right style="hair">
        <color theme="0" tint="-0.24994659260841701"/>
      </right>
      <top style="hair">
        <color theme="1"/>
      </top>
      <bottom style="hair">
        <color theme="1"/>
      </bottom>
      <diagonal/>
    </border>
    <border>
      <left style="hair">
        <color theme="0" tint="-0.24994659260841701"/>
      </left>
      <right style="hair">
        <color theme="0" tint="-0.24994659260841701"/>
      </right>
      <top style="hair">
        <color theme="1"/>
      </top>
      <bottom style="hair">
        <color theme="1"/>
      </bottom>
      <diagonal/>
    </border>
    <border>
      <left style="hair">
        <color theme="0" tint="-0.24994659260841701"/>
      </left>
      <right/>
      <top style="hair">
        <color theme="1"/>
      </top>
      <bottom style="hair">
        <color theme="1"/>
      </bottom>
      <diagonal/>
    </border>
    <border>
      <left/>
      <right style="hair">
        <color theme="0" tint="-0.24994659260841701"/>
      </right>
      <top style="hair">
        <color theme="1"/>
      </top>
      <bottom style="hair">
        <color theme="1"/>
      </bottom>
      <diagonal/>
    </border>
    <border>
      <left style="hair">
        <color theme="0" tint="-0.24994659260841701"/>
      </left>
      <right style="thin">
        <color theme="0" tint="-0.499984740745262"/>
      </right>
      <top style="hair">
        <color theme="1"/>
      </top>
      <bottom style="hair">
        <color theme="1"/>
      </bottom>
      <diagonal/>
    </border>
    <border>
      <left style="hair">
        <color indexed="64"/>
      </left>
      <right style="hair">
        <color indexed="64"/>
      </right>
      <top style="hair">
        <color indexed="64"/>
      </top>
      <bottom style="thin">
        <color theme="0" tint="-0.499984740745262"/>
      </bottom>
      <diagonal/>
    </border>
    <border>
      <left style="thin">
        <color theme="0" tint="-0.499984740745262"/>
      </left>
      <right style="hair">
        <color indexed="64"/>
      </right>
      <top style="thin">
        <color theme="0" tint="-0.499984740745262"/>
      </top>
      <bottom style="hair">
        <color indexed="64"/>
      </bottom>
      <diagonal/>
    </border>
    <border>
      <left style="hair">
        <color indexed="64"/>
      </left>
      <right style="hair">
        <color indexed="64"/>
      </right>
      <top style="thin">
        <color theme="0" tint="-0.499984740745262"/>
      </top>
      <bottom style="hair">
        <color indexed="64"/>
      </bottom>
      <diagonal/>
    </border>
    <border>
      <left style="hair">
        <color indexed="64"/>
      </left>
      <right style="thin">
        <color theme="0" tint="-0.499984740745262"/>
      </right>
      <top style="thin">
        <color theme="0" tint="-0.499984740745262"/>
      </top>
      <bottom style="hair">
        <color indexed="64"/>
      </bottom>
      <diagonal/>
    </border>
    <border>
      <left style="thin">
        <color theme="0" tint="-0.499984740745262"/>
      </left>
      <right style="hair">
        <color theme="0" tint="-0.24994659260841701"/>
      </right>
      <top style="hair">
        <color theme="1"/>
      </top>
      <bottom/>
      <diagonal/>
    </border>
    <border>
      <left style="hair">
        <color theme="0" tint="-0.24994659260841701"/>
      </left>
      <right style="hair">
        <color theme="0" tint="-0.24994659260841701"/>
      </right>
      <top style="hair">
        <color theme="1"/>
      </top>
      <bottom/>
      <diagonal/>
    </border>
    <border>
      <left style="hair">
        <color theme="0" tint="-0.24994659260841701"/>
      </left>
      <right/>
      <top style="hair">
        <color theme="1"/>
      </top>
      <bottom/>
      <diagonal/>
    </border>
    <border>
      <left style="hair">
        <color theme="1"/>
      </left>
      <right/>
      <top style="hair">
        <color theme="1"/>
      </top>
      <bottom style="hair">
        <color theme="1"/>
      </bottom>
      <diagonal/>
    </border>
    <border>
      <left/>
      <right/>
      <top style="hair">
        <color theme="1"/>
      </top>
      <bottom style="hair">
        <color theme="1"/>
      </bottom>
      <diagonal/>
    </border>
    <border>
      <left style="hair">
        <color theme="1"/>
      </left>
      <right style="hair">
        <color theme="1"/>
      </right>
      <top style="hair">
        <color theme="1"/>
      </top>
      <bottom/>
      <diagonal/>
    </border>
    <border>
      <left style="hair">
        <color theme="1"/>
      </left>
      <right style="hair">
        <color theme="1"/>
      </right>
      <top/>
      <bottom style="hair">
        <color theme="1"/>
      </bottom>
      <diagonal/>
    </border>
    <border>
      <left style="thin">
        <color theme="0" tint="-0.499984740745262"/>
      </left>
      <right style="hair">
        <color theme="1"/>
      </right>
      <top style="hair">
        <color theme="1"/>
      </top>
      <bottom/>
      <diagonal/>
    </border>
    <border>
      <left style="hair">
        <color theme="1"/>
      </left>
      <right style="thin">
        <color theme="0" tint="-0.499984740745262"/>
      </right>
      <top style="hair">
        <color theme="1"/>
      </top>
      <bottom/>
      <diagonal/>
    </border>
    <border diagonalDown="1">
      <left/>
      <right style="hair">
        <color theme="1"/>
      </right>
      <top style="hair">
        <color theme="1"/>
      </top>
      <bottom style="hair">
        <color theme="1"/>
      </bottom>
      <diagonal style="hair">
        <color theme="1"/>
      </diagonal>
    </border>
    <border diagonalDown="1">
      <left style="hair">
        <color theme="1"/>
      </left>
      <right style="hair">
        <color theme="1"/>
      </right>
      <top style="hair">
        <color theme="1"/>
      </top>
      <bottom style="hair">
        <color theme="1"/>
      </bottom>
      <diagonal style="hair">
        <color theme="1"/>
      </diagonal>
    </border>
    <border diagonalDown="1">
      <left style="hair">
        <color theme="1"/>
      </left>
      <right style="thin">
        <color theme="0" tint="-0.499984740745262"/>
      </right>
      <top style="hair">
        <color theme="1"/>
      </top>
      <bottom style="hair">
        <color theme="1"/>
      </bottom>
      <diagonal style="hair">
        <color theme="1"/>
      </diagonal>
    </border>
    <border>
      <left style="hair">
        <color theme="1"/>
      </left>
      <right style="hair">
        <color indexed="64"/>
      </right>
      <top/>
      <bottom style="thin">
        <color theme="0" tint="-0.499984740745262"/>
      </bottom>
      <diagonal/>
    </border>
    <border>
      <left style="thin">
        <color theme="0" tint="-0.499984740745262"/>
      </left>
      <right style="hair">
        <color theme="1"/>
      </right>
      <top style="hair">
        <color theme="1"/>
      </top>
      <bottom style="thin">
        <color theme="0" tint="-0.499984740745262"/>
      </bottom>
      <diagonal/>
    </border>
    <border>
      <left style="hair">
        <color theme="1"/>
      </left>
      <right style="hair">
        <color theme="1"/>
      </right>
      <top style="hair">
        <color theme="1"/>
      </top>
      <bottom style="thin">
        <color theme="0" tint="-0.499984740745262"/>
      </bottom>
      <diagonal/>
    </border>
    <border>
      <left style="hair">
        <color theme="1"/>
      </left>
      <right style="thin">
        <color theme="0" tint="-0.499984740745262"/>
      </right>
      <top style="hair">
        <color theme="1"/>
      </top>
      <bottom style="thin">
        <color theme="0" tint="-0.499984740745262"/>
      </bottom>
      <diagonal/>
    </border>
    <border>
      <left/>
      <right style="hair">
        <color theme="1"/>
      </right>
      <top style="hair">
        <color theme="1"/>
      </top>
      <bottom style="hair">
        <color theme="1"/>
      </bottom>
      <diagonal/>
    </border>
    <border>
      <left style="hair">
        <color theme="1"/>
      </left>
      <right/>
      <top/>
      <bottom style="hair">
        <color theme="1"/>
      </bottom>
      <diagonal/>
    </border>
    <border>
      <left style="thin">
        <color theme="0" tint="-0.499984740745262"/>
      </left>
      <right style="hair">
        <color theme="0" tint="-0.24994659260841701"/>
      </right>
      <top style="hair">
        <color theme="1"/>
      </top>
      <bottom style="thin">
        <color theme="0" tint="-0.499984740745262"/>
      </bottom>
      <diagonal/>
    </border>
    <border>
      <left style="hair">
        <color theme="0" tint="-0.24994659260841701"/>
      </left>
      <right style="hair">
        <color theme="0" tint="-0.24994659260841701"/>
      </right>
      <top style="hair">
        <color theme="1"/>
      </top>
      <bottom style="thin">
        <color theme="0" tint="-0.499984740745262"/>
      </bottom>
      <diagonal/>
    </border>
    <border>
      <left style="hair">
        <color theme="0" tint="-0.24994659260841701"/>
      </left>
      <right/>
      <top style="hair">
        <color theme="1"/>
      </top>
      <bottom style="thin">
        <color theme="0" tint="-0.499984740745262"/>
      </bottom>
      <diagonal/>
    </border>
    <border>
      <left/>
      <right style="hair">
        <color theme="0" tint="-0.24994659260841701"/>
      </right>
      <top style="hair">
        <color theme="1"/>
      </top>
      <bottom style="thin">
        <color theme="0" tint="-0.499984740745262"/>
      </bottom>
      <diagonal/>
    </border>
    <border>
      <left style="hair">
        <color theme="0" tint="-0.24994659260841701"/>
      </left>
      <right style="thin">
        <color theme="0" tint="-0.499984740745262"/>
      </right>
      <top style="hair">
        <color theme="1"/>
      </top>
      <bottom style="thin">
        <color theme="0" tint="-0.499984740745262"/>
      </bottom>
      <diagonal/>
    </border>
    <border>
      <left style="thin">
        <color theme="0" tint="-0.499984740745262"/>
      </left>
      <right style="hair">
        <color indexed="64"/>
      </right>
      <top style="hair">
        <color indexed="64"/>
      </top>
      <bottom style="thin">
        <color theme="0" tint="-0.499984740745262"/>
      </bottom>
      <diagonal/>
    </border>
    <border>
      <left/>
      <right style="thin">
        <color theme="0" tint="-0.499984740745262"/>
      </right>
      <top style="hair">
        <color indexed="64"/>
      </top>
      <bottom style="hair">
        <color indexed="64"/>
      </bottom>
      <diagonal/>
    </border>
    <border>
      <left/>
      <right style="thin">
        <color indexed="64"/>
      </right>
      <top/>
      <bottom style="hair">
        <color indexed="64"/>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theme="1"/>
      </left>
      <right style="hair">
        <color theme="1"/>
      </right>
      <top style="medium">
        <color theme="1"/>
      </top>
      <bottom style="hair">
        <color theme="1"/>
      </bottom>
      <diagonal/>
    </border>
    <border>
      <left style="hair">
        <color theme="1"/>
      </left>
      <right style="hair">
        <color theme="1"/>
      </right>
      <top style="medium">
        <color theme="1"/>
      </top>
      <bottom style="hair">
        <color theme="1"/>
      </bottom>
      <diagonal/>
    </border>
    <border>
      <left style="hair">
        <color theme="1"/>
      </left>
      <right style="medium">
        <color theme="1"/>
      </right>
      <top style="medium">
        <color theme="1"/>
      </top>
      <bottom style="hair">
        <color theme="1"/>
      </bottom>
      <diagonal/>
    </border>
    <border>
      <left style="medium">
        <color theme="1"/>
      </left>
      <right style="hair">
        <color theme="1"/>
      </right>
      <top style="hair">
        <color theme="1"/>
      </top>
      <bottom style="medium">
        <color theme="1"/>
      </bottom>
      <diagonal/>
    </border>
    <border>
      <left style="hair">
        <color theme="1"/>
      </left>
      <right style="hair">
        <color theme="1"/>
      </right>
      <top style="hair">
        <color theme="1"/>
      </top>
      <bottom style="medium">
        <color theme="1"/>
      </bottom>
      <diagonal/>
    </border>
    <border>
      <left style="hair">
        <color theme="1"/>
      </left>
      <right style="medium">
        <color theme="1"/>
      </right>
      <top style="hair">
        <color theme="1"/>
      </top>
      <bottom style="medium">
        <color theme="1"/>
      </bottom>
      <diagonal/>
    </border>
    <border>
      <left style="hair">
        <color theme="1"/>
      </left>
      <right style="medium">
        <color theme="1"/>
      </right>
      <top style="hair">
        <color theme="1"/>
      </top>
      <bottom style="hair">
        <color theme="1"/>
      </bottom>
      <diagonal/>
    </border>
    <border>
      <left style="hair">
        <color theme="1"/>
      </left>
      <right style="hair">
        <color theme="1"/>
      </right>
      <top style="thin">
        <color theme="1"/>
      </top>
      <bottom style="medium">
        <color theme="1"/>
      </bottom>
      <diagonal/>
    </border>
    <border>
      <left style="hair">
        <color theme="1"/>
      </left>
      <right style="medium">
        <color theme="1"/>
      </right>
      <top style="thin">
        <color theme="1"/>
      </top>
      <bottom style="medium">
        <color theme="1"/>
      </bottom>
      <diagonal/>
    </border>
    <border>
      <left/>
      <right style="hair">
        <color theme="1"/>
      </right>
      <top style="thin">
        <color theme="1"/>
      </top>
      <bottom style="medium">
        <color theme="1"/>
      </bottom>
      <diagonal/>
    </border>
    <border>
      <left/>
      <right style="hair">
        <color theme="1"/>
      </right>
      <top/>
      <bottom style="hair">
        <color theme="1"/>
      </bottom>
      <diagonal/>
    </border>
    <border>
      <left style="hair">
        <color theme="1"/>
      </left>
      <right style="medium">
        <color theme="1"/>
      </right>
      <top/>
      <bottom style="hair">
        <color theme="1"/>
      </bottom>
      <diagonal/>
    </border>
    <border>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medium">
        <color theme="1"/>
      </right>
      <top style="hair">
        <color theme="1"/>
      </top>
      <bottom style="thin">
        <color theme="1"/>
      </bottom>
      <diagonal/>
    </border>
    <border>
      <left style="thin">
        <color theme="1"/>
      </left>
      <right style="hair">
        <color theme="1"/>
      </right>
      <top style="medium">
        <color theme="1"/>
      </top>
      <bottom style="hair">
        <color theme="1"/>
      </bottom>
      <diagonal/>
    </border>
    <border>
      <left style="thin">
        <color theme="1"/>
      </left>
      <right style="hair">
        <color theme="1"/>
      </right>
      <top style="hair">
        <color theme="1"/>
      </top>
      <bottom style="medium">
        <color theme="1"/>
      </bottom>
      <diagonal/>
    </border>
    <border>
      <left/>
      <right style="medium">
        <color theme="1"/>
      </right>
      <top style="hair">
        <color theme="1"/>
      </top>
      <bottom style="hair">
        <color theme="1"/>
      </bottom>
      <diagonal/>
    </border>
    <border>
      <left style="hair">
        <color theme="1"/>
      </left>
      <right style="hair">
        <color theme="1"/>
      </right>
      <top style="medium">
        <color theme="1"/>
      </top>
      <bottom/>
      <diagonal/>
    </border>
    <border>
      <left/>
      <right style="hair">
        <color theme="1"/>
      </right>
      <top style="hair">
        <color theme="1"/>
      </top>
      <bottom style="medium">
        <color theme="1"/>
      </bottom>
      <diagonal/>
    </border>
    <border>
      <left style="thin">
        <color rgb="FFCC66FF"/>
      </left>
      <right style="thin">
        <color rgb="FFCC66FF"/>
      </right>
      <top/>
      <bottom style="medium">
        <color rgb="FFCC66FF"/>
      </bottom>
      <diagonal/>
    </border>
    <border>
      <left style="thin">
        <color rgb="FFCC66FF"/>
      </left>
      <right style="medium">
        <color rgb="FFCC66FF"/>
      </right>
      <top/>
      <bottom style="medium">
        <color rgb="FFCC66FF"/>
      </bottom>
      <diagonal/>
    </border>
    <border>
      <left style="hair">
        <color theme="1"/>
      </left>
      <right style="hair">
        <color theme="1"/>
      </right>
      <top/>
      <bottom/>
      <diagonal/>
    </border>
    <border>
      <left style="hair">
        <color theme="1"/>
      </left>
      <right style="medium">
        <color theme="1"/>
      </right>
      <top/>
      <bottom/>
      <diagonal/>
    </border>
    <border>
      <left/>
      <right style="hair">
        <color theme="1"/>
      </right>
      <top style="medium">
        <color theme="1"/>
      </top>
      <bottom style="hair">
        <color theme="1"/>
      </bottom>
      <diagonal/>
    </border>
    <border>
      <left style="hair">
        <color rgb="FFCC66FF"/>
      </left>
      <right style="hair">
        <color rgb="FFCC66FF"/>
      </right>
      <top style="hair">
        <color rgb="FFCC66FF"/>
      </top>
      <bottom style="hair">
        <color rgb="FFCC66FF"/>
      </bottom>
      <diagonal/>
    </border>
    <border>
      <left style="hair">
        <color rgb="FFCC66FF"/>
      </left>
      <right style="hair">
        <color rgb="FFCC66FF"/>
      </right>
      <top style="hair">
        <color rgb="FFCC66FF"/>
      </top>
      <bottom style="medium">
        <color rgb="FFCC66FF"/>
      </bottom>
      <diagonal/>
    </border>
    <border>
      <left style="hair">
        <color rgb="FFCC66FF"/>
      </left>
      <right style="medium">
        <color rgb="FFCC66FF"/>
      </right>
      <top style="hair">
        <color rgb="FFCC66FF"/>
      </top>
      <bottom style="medium">
        <color rgb="FFCC66FF"/>
      </bottom>
      <diagonal/>
    </border>
    <border>
      <left style="hair">
        <color rgb="FFCC66FF"/>
      </left>
      <right style="hair">
        <color rgb="FFCC66FF"/>
      </right>
      <top/>
      <bottom style="hair">
        <color rgb="FFCC66FF"/>
      </bottom>
      <diagonal/>
    </border>
    <border>
      <left style="hair">
        <color rgb="FFCC66FF"/>
      </left>
      <right style="medium">
        <color rgb="FFCC66FF"/>
      </right>
      <top/>
      <bottom style="hair">
        <color rgb="FFCC66FF"/>
      </bottom>
      <diagonal/>
    </border>
    <border>
      <left style="hair">
        <color rgb="FFCC66FF"/>
      </left>
      <right style="hair">
        <color rgb="FFCC66FF"/>
      </right>
      <top style="medium">
        <color rgb="FFCC66FF"/>
      </top>
      <bottom style="thin">
        <color rgb="FFCC66FF"/>
      </bottom>
      <diagonal/>
    </border>
    <border>
      <left style="hair">
        <color rgb="FFCC66FF"/>
      </left>
      <right style="medium">
        <color rgb="FFCC66FF"/>
      </right>
      <top style="medium">
        <color rgb="FFCC66FF"/>
      </top>
      <bottom style="thin">
        <color rgb="FFCC66FF"/>
      </bottom>
      <diagonal/>
    </border>
    <border>
      <left style="thin">
        <color rgb="FFCC66FF"/>
      </left>
      <right style="hair">
        <color rgb="FFCC66FF"/>
      </right>
      <top/>
      <bottom style="hair">
        <color rgb="FFCC66FF"/>
      </bottom>
      <diagonal/>
    </border>
    <border>
      <left style="thin">
        <color rgb="FFCC66FF"/>
      </left>
      <right style="hair">
        <color rgb="FFCC66FF"/>
      </right>
      <top style="hair">
        <color rgb="FFCC66FF"/>
      </top>
      <bottom style="hair">
        <color rgb="FFCC66FF"/>
      </bottom>
      <diagonal/>
    </border>
    <border>
      <left/>
      <right style="hair">
        <color rgb="FFCC66FF"/>
      </right>
      <top style="hair">
        <color rgb="FFCC66FF"/>
      </top>
      <bottom style="hair">
        <color rgb="FFCC66FF"/>
      </bottom>
      <diagonal/>
    </border>
    <border>
      <left/>
      <right style="hair">
        <color rgb="FFCC66FF"/>
      </right>
      <top style="hair">
        <color rgb="FFCC66FF"/>
      </top>
      <bottom style="medium">
        <color rgb="FFCC66FF"/>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rgb="FFCC66FF"/>
      </left>
      <right style="hair">
        <color rgb="FFCC66FF"/>
      </right>
      <top style="thin">
        <color rgb="FFCC66FF"/>
      </top>
      <bottom style="hair">
        <color rgb="FFCC66FF"/>
      </bottom>
      <diagonal/>
    </border>
    <border>
      <left style="hair">
        <color rgb="FFCC66FF"/>
      </left>
      <right style="thin">
        <color rgb="FFCC66FF"/>
      </right>
      <top style="thin">
        <color rgb="FFCC66FF"/>
      </top>
      <bottom style="hair">
        <color rgb="FFCC66FF"/>
      </bottom>
      <diagonal/>
    </border>
    <border>
      <left style="thin">
        <color rgb="FFCC66FF"/>
      </left>
      <right style="hair">
        <color rgb="FFCC66FF"/>
      </right>
      <top style="hair">
        <color rgb="FFCC66FF"/>
      </top>
      <bottom style="thin">
        <color rgb="FFCC66FF"/>
      </bottom>
      <diagonal/>
    </border>
    <border>
      <left style="hair">
        <color rgb="FFCC66FF"/>
      </left>
      <right style="thin">
        <color rgb="FFCC66FF"/>
      </right>
      <top style="hair">
        <color rgb="FFCC66FF"/>
      </top>
      <bottom style="thin">
        <color rgb="FFCC66FF"/>
      </bottom>
      <diagonal/>
    </border>
    <border>
      <left style="thin">
        <color rgb="FFCC66FF"/>
      </left>
      <right style="hair">
        <color rgb="FFCC66FF"/>
      </right>
      <top style="thin">
        <color rgb="FFCC66FF"/>
      </top>
      <bottom style="thin">
        <color rgb="FFCC66FF"/>
      </bottom>
      <diagonal/>
    </border>
    <border>
      <left style="hair">
        <color rgb="FFCC66FF"/>
      </left>
      <right style="thin">
        <color rgb="FFCC66FF"/>
      </right>
      <top style="thin">
        <color rgb="FFCC66FF"/>
      </top>
      <bottom style="thin">
        <color rgb="FFCC66FF"/>
      </bottom>
      <diagonal/>
    </border>
    <border>
      <left style="thin">
        <color rgb="FFCC66FF"/>
      </left>
      <right/>
      <top/>
      <bottom style="hair">
        <color rgb="FFCC66FF"/>
      </bottom>
      <diagonal/>
    </border>
    <border>
      <left style="thin">
        <color rgb="FFCC66FF"/>
      </left>
      <right/>
      <top style="hair">
        <color rgb="FFCC66FF"/>
      </top>
      <bottom style="hair">
        <color rgb="FFCC66FF"/>
      </bottom>
      <diagonal/>
    </border>
    <border>
      <left style="thin">
        <color rgb="FFCC66FF"/>
      </left>
      <right/>
      <top style="hair">
        <color rgb="FFCC66FF"/>
      </top>
      <bottom style="thin">
        <color rgb="FFCC66FF"/>
      </bottom>
      <diagonal/>
    </border>
    <border>
      <left style="thin">
        <color rgb="FFCC66FF"/>
      </left>
      <right/>
      <top style="hair">
        <color rgb="FFCC66FF"/>
      </top>
      <bottom/>
      <diagonal/>
    </border>
    <border>
      <left style="thin">
        <color rgb="FFCC66FF"/>
      </left>
      <right style="hair">
        <color rgb="FFCC66FF"/>
      </right>
      <top style="hair">
        <color rgb="FFCC66FF"/>
      </top>
      <bottom/>
      <diagonal/>
    </border>
    <border>
      <left style="hair">
        <color rgb="FFCC66FF"/>
      </left>
      <right style="thin">
        <color rgb="FFCC66FF"/>
      </right>
      <top style="hair">
        <color rgb="FFCC66FF"/>
      </top>
      <bottom/>
      <diagonal/>
    </border>
    <border>
      <left/>
      <right style="thin">
        <color rgb="FFCC66FF"/>
      </right>
      <top style="thin">
        <color rgb="FFCC66FF"/>
      </top>
      <bottom style="thin">
        <color rgb="FFCC66FF"/>
      </bottom>
      <diagonal/>
    </border>
    <border>
      <left style="thin">
        <color rgb="FFCC66FF"/>
      </left>
      <right/>
      <top/>
      <bottom/>
      <diagonal/>
    </border>
    <border>
      <left style="thin">
        <color rgb="FFCC66FF"/>
      </left>
      <right/>
      <top/>
      <bottom style="thin">
        <color rgb="FFCC66FF"/>
      </bottom>
      <diagonal/>
    </border>
    <border>
      <left style="thin">
        <color rgb="FFCC66FF"/>
      </left>
      <right/>
      <top style="thin">
        <color rgb="FFCC66FF"/>
      </top>
      <bottom style="hair">
        <color rgb="FFCC66FF"/>
      </bottom>
      <diagonal/>
    </border>
    <border>
      <left/>
      <right/>
      <top style="thin">
        <color rgb="FFCC66FF"/>
      </top>
      <bottom style="hair">
        <color rgb="FFCC66FF"/>
      </bottom>
      <diagonal/>
    </border>
    <border>
      <left/>
      <right style="thin">
        <color rgb="FFCC66FF"/>
      </right>
      <top style="thin">
        <color rgb="FFCC66FF"/>
      </top>
      <bottom style="hair">
        <color rgb="FFCC66FF"/>
      </bottom>
      <diagonal/>
    </border>
    <border>
      <left/>
      <right/>
      <top style="hair">
        <color rgb="FFCC66FF"/>
      </top>
      <bottom style="thin">
        <color rgb="FFCC66FF"/>
      </bottom>
      <diagonal/>
    </border>
    <border>
      <left/>
      <right style="thin">
        <color rgb="FFCC66FF"/>
      </right>
      <top style="hair">
        <color rgb="FFCC66FF"/>
      </top>
      <bottom style="thin">
        <color rgb="FFCC66FF"/>
      </bottom>
      <diagonal/>
    </border>
    <border>
      <left style="thin">
        <color rgb="FFCC66FF"/>
      </left>
      <right style="hair">
        <color rgb="FFCC66FF"/>
      </right>
      <top/>
      <bottom style="thin">
        <color rgb="FFCC66FF"/>
      </bottom>
      <diagonal/>
    </border>
    <border>
      <left style="hair">
        <color rgb="FFCC66FF"/>
      </left>
      <right style="thin">
        <color rgb="FFCC66FF"/>
      </right>
      <top/>
      <bottom style="thin">
        <color rgb="FFCC66FF"/>
      </bottom>
      <diagonal/>
    </border>
    <border>
      <left/>
      <right/>
      <top style="thin">
        <color rgb="FFCC66FF"/>
      </top>
      <bottom style="thin">
        <color rgb="FFCC66FF"/>
      </bottom>
      <diagonal/>
    </border>
    <border>
      <left style="thin">
        <color rgb="FFCC66FF"/>
      </left>
      <right style="thin">
        <color rgb="FFCC66FF"/>
      </right>
      <top/>
      <bottom style="thin">
        <color rgb="FFCC66FF"/>
      </bottom>
      <diagonal/>
    </border>
    <border>
      <left style="medium">
        <color rgb="FFFF66FF"/>
      </left>
      <right style="thin">
        <color rgb="FFFF66FF"/>
      </right>
      <top style="hair">
        <color rgb="FFFF66FF"/>
      </top>
      <bottom style="hair">
        <color rgb="FFFF66FF"/>
      </bottom>
      <diagonal/>
    </border>
    <border>
      <left style="thin">
        <color rgb="FFFF66FF"/>
      </left>
      <right style="medium">
        <color rgb="FFFF66FF"/>
      </right>
      <top style="hair">
        <color rgb="FFFF66FF"/>
      </top>
      <bottom style="hair">
        <color rgb="FFFF66FF"/>
      </bottom>
      <diagonal/>
    </border>
    <border>
      <left style="medium">
        <color rgb="FFFF66FF"/>
      </left>
      <right style="thin">
        <color rgb="FFFF66FF"/>
      </right>
      <top style="hair">
        <color rgb="FFFF66FF"/>
      </top>
      <bottom style="medium">
        <color rgb="FFFF66FF"/>
      </bottom>
      <diagonal/>
    </border>
    <border>
      <left style="thin">
        <color rgb="FFFF66FF"/>
      </left>
      <right style="medium">
        <color rgb="FFFF66FF"/>
      </right>
      <top style="hair">
        <color rgb="FFFF66FF"/>
      </top>
      <bottom style="medium">
        <color rgb="FFFF66FF"/>
      </bottom>
      <diagonal/>
    </border>
    <border>
      <left style="medium">
        <color rgb="FFFF66FF"/>
      </left>
      <right style="thin">
        <color rgb="FFFF66FF"/>
      </right>
      <top/>
      <bottom style="hair">
        <color rgb="FFFF66FF"/>
      </bottom>
      <diagonal/>
    </border>
    <border>
      <left style="thin">
        <color rgb="FFFF66FF"/>
      </left>
      <right style="medium">
        <color rgb="FFFF66FF"/>
      </right>
      <top/>
      <bottom style="hair">
        <color rgb="FFFF66FF"/>
      </bottom>
      <diagonal/>
    </border>
    <border>
      <left style="medium">
        <color rgb="FFFF66FF"/>
      </left>
      <right style="thin">
        <color rgb="FFFF66FF"/>
      </right>
      <top style="medium">
        <color rgb="FFFF66FF"/>
      </top>
      <bottom style="thin">
        <color rgb="FFFF66FF"/>
      </bottom>
      <diagonal/>
    </border>
    <border>
      <left style="thin">
        <color rgb="FFFF66FF"/>
      </left>
      <right style="medium">
        <color rgb="FFFF66FF"/>
      </right>
      <top style="medium">
        <color rgb="FFFF66FF"/>
      </top>
      <bottom style="thin">
        <color rgb="FFFF66FF"/>
      </bottom>
      <diagonal/>
    </border>
    <border>
      <left style="medium">
        <color rgb="FF0000FF"/>
      </left>
      <right/>
      <top style="medium">
        <color rgb="FF0000FF"/>
      </top>
      <bottom style="medium">
        <color rgb="FF0000FF"/>
      </bottom>
      <diagonal/>
    </border>
    <border>
      <left/>
      <right style="medium">
        <color rgb="FF0000FF"/>
      </right>
      <top style="medium">
        <color rgb="FF0000FF"/>
      </top>
      <bottom style="medium">
        <color rgb="FF0000FF"/>
      </bottom>
      <diagonal/>
    </border>
    <border>
      <left style="medium">
        <color rgb="FF0000FF"/>
      </left>
      <right/>
      <top style="medium">
        <color rgb="FFFF66FF"/>
      </top>
      <bottom style="medium">
        <color rgb="FFCC66FF"/>
      </bottom>
      <diagonal/>
    </border>
    <border>
      <left/>
      <right style="medium">
        <color rgb="FFFF66FF"/>
      </right>
      <top style="medium">
        <color rgb="FFFF66FF"/>
      </top>
      <bottom style="medium">
        <color rgb="FFCC66FF"/>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right style="hair">
        <color auto="1"/>
      </right>
      <top style="hair">
        <color auto="1"/>
      </top>
      <bottom style="medium">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medium">
        <color auto="1"/>
      </left>
      <right style="thin">
        <color auto="1"/>
      </right>
      <top/>
      <bottom style="hair">
        <color auto="1"/>
      </bottom>
      <diagonal/>
    </border>
    <border>
      <left style="hair">
        <color auto="1"/>
      </left>
      <right style="medium">
        <color auto="1"/>
      </right>
      <top/>
      <bottom style="hair">
        <color auto="1"/>
      </bottom>
      <diagonal/>
    </border>
    <border>
      <left style="medium">
        <color auto="1"/>
      </left>
      <right style="thin">
        <color auto="1"/>
      </right>
      <top style="medium">
        <color auto="1"/>
      </top>
      <bottom style="thin">
        <color auto="1"/>
      </bottom>
      <diagonal/>
    </border>
    <border>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right style="medium">
        <color rgb="FFCC66FF"/>
      </right>
      <top style="hair">
        <color rgb="FFCC66FF"/>
      </top>
      <bottom style="hair">
        <color rgb="FFCC66FF"/>
      </bottom>
      <diagonal/>
    </border>
    <border>
      <left/>
      <right/>
      <top style="medium">
        <color auto="1"/>
      </top>
      <bottom style="thin">
        <color auto="1"/>
      </bottom>
      <diagonal/>
    </border>
    <border>
      <left/>
      <right/>
      <top style="hair">
        <color auto="1"/>
      </top>
      <bottom style="medium">
        <color auto="1"/>
      </bottom>
      <diagonal/>
    </border>
    <border>
      <left style="thin">
        <color rgb="FF0000FF"/>
      </left>
      <right style="hair">
        <color rgb="FF0000FF"/>
      </right>
      <top style="thin">
        <color rgb="FF0000FF"/>
      </top>
      <bottom/>
      <diagonal/>
    </border>
    <border>
      <left style="hair">
        <color rgb="FF0000FF"/>
      </left>
      <right style="thin">
        <color rgb="FF0000FF"/>
      </right>
      <top style="thin">
        <color rgb="FF0000FF"/>
      </top>
      <bottom/>
      <diagonal/>
    </border>
    <border>
      <left style="thin">
        <color rgb="FF0000FF"/>
      </left>
      <right style="hair">
        <color rgb="FF0000FF"/>
      </right>
      <top style="thin">
        <color rgb="FF0000FF"/>
      </top>
      <bottom style="hair">
        <color rgb="FF0000FF"/>
      </bottom>
      <diagonal/>
    </border>
    <border>
      <left style="hair">
        <color rgb="FF0000FF"/>
      </left>
      <right style="thin">
        <color rgb="FF0000FF"/>
      </right>
      <top style="thin">
        <color rgb="FF0000FF"/>
      </top>
      <bottom style="hair">
        <color rgb="FF0000FF"/>
      </bottom>
      <diagonal/>
    </border>
    <border>
      <left style="thin">
        <color rgb="FF0000FF"/>
      </left>
      <right style="hair">
        <color rgb="FF0000FF"/>
      </right>
      <top style="hair">
        <color rgb="FF0000FF"/>
      </top>
      <bottom style="hair">
        <color rgb="FF0000FF"/>
      </bottom>
      <diagonal/>
    </border>
    <border>
      <left style="hair">
        <color rgb="FF0000FF"/>
      </left>
      <right style="thin">
        <color rgb="FF0000FF"/>
      </right>
      <top style="hair">
        <color rgb="FF0000FF"/>
      </top>
      <bottom style="hair">
        <color rgb="FF0000FF"/>
      </bottom>
      <diagonal/>
    </border>
    <border>
      <left style="thin">
        <color rgb="FF0000FF"/>
      </left>
      <right style="hair">
        <color rgb="FF0000FF"/>
      </right>
      <top style="hair">
        <color rgb="FF0000FF"/>
      </top>
      <bottom style="thin">
        <color rgb="FF0000FF"/>
      </bottom>
      <diagonal/>
    </border>
    <border>
      <left style="hair">
        <color rgb="FF0000FF"/>
      </left>
      <right style="thin">
        <color rgb="FF0000FF"/>
      </right>
      <top style="hair">
        <color rgb="FF0000FF"/>
      </top>
      <bottom style="thin">
        <color rgb="FF0000FF"/>
      </bottom>
      <diagonal/>
    </border>
    <border>
      <left style="thin">
        <color rgb="FF0000FF"/>
      </left>
      <right style="hair">
        <color rgb="FF0000FF"/>
      </right>
      <top/>
      <bottom style="thin">
        <color rgb="FF0000FF"/>
      </bottom>
      <diagonal/>
    </border>
    <border>
      <left style="hair">
        <color rgb="FF0000FF"/>
      </left>
      <right style="thin">
        <color rgb="FF0000FF"/>
      </right>
      <top/>
      <bottom style="thin">
        <color rgb="FF0000FF"/>
      </bottom>
      <diagonal/>
    </border>
    <border>
      <left style="thin">
        <color rgb="FF0000FF"/>
      </left>
      <right style="hair">
        <color rgb="FF0000FF"/>
      </right>
      <top style="thin">
        <color rgb="FF0000FF"/>
      </top>
      <bottom style="thin">
        <color rgb="FF0000FF"/>
      </bottom>
      <diagonal/>
    </border>
    <border>
      <left style="hair">
        <color rgb="FF0000FF"/>
      </left>
      <right style="thin">
        <color rgb="FF0000FF"/>
      </right>
      <top style="thin">
        <color rgb="FF0000FF"/>
      </top>
      <bottom style="thin">
        <color rgb="FF0000FF"/>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theme="1"/>
      </left>
      <right/>
      <top style="hair">
        <color theme="1"/>
      </top>
      <bottom/>
      <diagonal/>
    </border>
    <border>
      <left style="hair">
        <color auto="1"/>
      </left>
      <right/>
      <top/>
      <bottom style="hair">
        <color theme="1"/>
      </bottom>
      <diagonal/>
    </border>
    <border>
      <left style="hair">
        <color auto="1"/>
      </left>
      <right/>
      <top style="hair">
        <color theme="1"/>
      </top>
      <bottom/>
      <diagonal/>
    </border>
    <border>
      <left/>
      <right style="hair">
        <color auto="1"/>
      </right>
      <top style="hair">
        <color theme="1"/>
      </top>
      <bottom/>
      <diagonal/>
    </border>
    <border>
      <left style="medium">
        <color rgb="FFCC66FF"/>
      </left>
      <right style="hair">
        <color rgb="FFCC66FF"/>
      </right>
      <top style="medium">
        <color rgb="FFCC66FF"/>
      </top>
      <bottom style="medium">
        <color rgb="FFCC66FF"/>
      </bottom>
      <diagonal/>
    </border>
    <border>
      <left style="hair">
        <color rgb="FFCC66FF"/>
      </left>
      <right style="medium">
        <color rgb="FFCC66FF"/>
      </right>
      <top style="medium">
        <color rgb="FFCC66FF"/>
      </top>
      <bottom style="medium">
        <color rgb="FFCC66FF"/>
      </bottom>
      <diagonal/>
    </border>
    <border>
      <left/>
      <right style="hair">
        <color theme="1"/>
      </right>
      <top style="hair">
        <color theme="1"/>
      </top>
      <bottom style="thin">
        <color theme="1"/>
      </bottom>
      <diagonal/>
    </border>
    <border>
      <left style="medium">
        <color theme="1"/>
      </left>
      <right style="thin">
        <color theme="1"/>
      </right>
      <top style="medium">
        <color theme="1"/>
      </top>
      <bottom style="thin">
        <color theme="1"/>
      </bottom>
      <diagonal/>
    </border>
    <border>
      <left style="medium">
        <color theme="1"/>
      </left>
      <right style="thin">
        <color theme="1"/>
      </right>
      <top/>
      <bottom style="hair">
        <color theme="1"/>
      </bottom>
      <diagonal/>
    </border>
    <border>
      <left style="medium">
        <color theme="1"/>
      </left>
      <right style="thin">
        <color theme="1"/>
      </right>
      <top style="hair">
        <color theme="1"/>
      </top>
      <bottom style="hair">
        <color theme="1"/>
      </bottom>
      <diagonal/>
    </border>
    <border>
      <left style="medium">
        <color theme="1"/>
      </left>
      <right style="thin">
        <color theme="1"/>
      </right>
      <top style="hair">
        <color theme="1"/>
      </top>
      <bottom/>
      <diagonal/>
    </border>
    <border>
      <left style="medium">
        <color theme="1"/>
      </left>
      <right style="thin">
        <color theme="1"/>
      </right>
      <top style="thin">
        <color theme="1"/>
      </top>
      <bottom style="medium">
        <color theme="1"/>
      </bottom>
      <diagonal/>
    </border>
    <border>
      <left style="medium">
        <color theme="1"/>
      </left>
      <right style="thin">
        <color theme="1"/>
      </right>
      <top style="medium">
        <color theme="1"/>
      </top>
      <bottom style="hair">
        <color theme="1"/>
      </bottom>
      <diagonal/>
    </border>
    <border>
      <left style="medium">
        <color theme="1"/>
      </left>
      <right style="thin">
        <color theme="1"/>
      </right>
      <top style="hair">
        <color theme="1"/>
      </top>
      <bottom style="thin">
        <color theme="1"/>
      </bottom>
      <diagonal/>
    </border>
    <border>
      <left style="medium">
        <color theme="1"/>
      </left>
      <right style="thin">
        <color theme="1"/>
      </right>
      <top style="hair">
        <color theme="1"/>
      </top>
      <bottom style="medium">
        <color theme="1"/>
      </bottom>
      <diagonal/>
    </border>
    <border>
      <left style="medium">
        <color rgb="FFFF66FF"/>
      </left>
      <right style="hair">
        <color rgb="FFFF66FF"/>
      </right>
      <top style="medium">
        <color rgb="FFFF66FF"/>
      </top>
      <bottom style="medium">
        <color rgb="FFFF66FF"/>
      </bottom>
      <diagonal/>
    </border>
    <border>
      <left style="hair">
        <color rgb="FFFF66FF"/>
      </left>
      <right style="hair">
        <color rgb="FFFF66FF"/>
      </right>
      <top style="medium">
        <color rgb="FFFF66FF"/>
      </top>
      <bottom style="medium">
        <color rgb="FFFF66FF"/>
      </bottom>
      <diagonal/>
    </border>
    <border>
      <left style="hair">
        <color rgb="FFFF66FF"/>
      </left>
      <right style="medium">
        <color rgb="FFFF66FF"/>
      </right>
      <top style="medium">
        <color rgb="FFFF66FF"/>
      </top>
      <bottom style="medium">
        <color rgb="FFFF66FF"/>
      </bottom>
      <diagonal/>
    </border>
    <border>
      <left/>
      <right/>
      <top/>
      <bottom style="medium">
        <color rgb="FFCC66FF"/>
      </bottom>
      <diagonal/>
    </border>
    <border>
      <left style="medium">
        <color rgb="FFFF66FF"/>
      </left>
      <right style="medium">
        <color rgb="FFFF66FF"/>
      </right>
      <top style="medium">
        <color rgb="FFFF66FF"/>
      </top>
      <bottom style="medium">
        <color rgb="FFFF66FF"/>
      </bottom>
      <diagonal/>
    </border>
    <border>
      <left style="medium">
        <color rgb="FFFF66FF"/>
      </left>
      <right style="hair">
        <color rgb="FFFF66FF"/>
      </right>
      <top style="medium">
        <color rgb="FFFF66FF"/>
      </top>
      <bottom style="thin">
        <color rgb="FFFF66FF"/>
      </bottom>
      <diagonal/>
    </border>
    <border>
      <left style="hair">
        <color rgb="FFFF66FF"/>
      </left>
      <right style="medium">
        <color rgb="FFFF66FF"/>
      </right>
      <top style="medium">
        <color rgb="FFFF66FF"/>
      </top>
      <bottom style="thin">
        <color rgb="FFFF66FF"/>
      </bottom>
      <diagonal/>
    </border>
    <border>
      <left style="medium">
        <color rgb="FFFF66FF"/>
      </left>
      <right style="hair">
        <color rgb="FFFF66FF"/>
      </right>
      <top/>
      <bottom style="medium">
        <color rgb="FFFF66FF"/>
      </bottom>
      <diagonal/>
    </border>
    <border>
      <left style="hair">
        <color rgb="FFFF66FF"/>
      </left>
      <right style="medium">
        <color rgb="FFFF66FF"/>
      </right>
      <top/>
      <bottom style="medium">
        <color rgb="FFFF66FF"/>
      </bottom>
      <diagonal/>
    </border>
    <border>
      <left style="medium">
        <color rgb="FFFF66FF"/>
      </left>
      <right style="medium">
        <color rgb="FFFF66FF"/>
      </right>
      <top style="thin">
        <color rgb="FFFF66FF"/>
      </top>
      <bottom style="medium">
        <color rgb="FFFF66FF"/>
      </bottom>
      <diagonal/>
    </border>
    <border>
      <left style="medium">
        <color rgb="FFFF66FF"/>
      </left>
      <right style="medium">
        <color rgb="FFFF66FF"/>
      </right>
      <top style="medium">
        <color rgb="FFFF66FF"/>
      </top>
      <bottom/>
      <diagonal/>
    </border>
    <border>
      <left style="medium">
        <color rgb="FFCC66FF"/>
      </left>
      <right style="medium">
        <color rgb="FFFF66FF"/>
      </right>
      <top style="medium">
        <color rgb="FFFF66FF"/>
      </top>
      <bottom style="thin">
        <color rgb="FFCC66FF"/>
      </bottom>
      <diagonal/>
    </border>
    <border>
      <left style="medium">
        <color rgb="FFCC66FF"/>
      </left>
      <right style="medium">
        <color rgb="FFFF66FF"/>
      </right>
      <top/>
      <bottom style="medium">
        <color rgb="FFFF66FF"/>
      </bottom>
      <diagonal/>
    </border>
    <border>
      <left/>
      <right style="hair">
        <color theme="0" tint="-0.24994659260841701"/>
      </right>
      <top style="hair">
        <color theme="1"/>
      </top>
      <bottom/>
      <diagonal/>
    </border>
    <border>
      <left/>
      <right style="hair">
        <color theme="0" tint="-0.24994659260841701"/>
      </right>
      <top/>
      <bottom/>
      <diagonal/>
    </border>
    <border>
      <left/>
      <right style="hair">
        <color theme="0" tint="-0.24994659260841701"/>
      </right>
      <top/>
      <bottom style="hair">
        <color theme="1"/>
      </bottom>
      <diagonal/>
    </border>
    <border>
      <left style="hair">
        <color theme="0" tint="-0.24994659260841701"/>
      </left>
      <right/>
      <top/>
      <bottom/>
      <diagonal/>
    </border>
    <border>
      <left style="hair">
        <color theme="0" tint="-0.24994659260841701"/>
      </left>
      <right/>
      <top/>
      <bottom style="hair">
        <color theme="1"/>
      </bottom>
      <diagonal/>
    </border>
    <border>
      <left style="thin">
        <color theme="0" tint="-0.499984740745262"/>
      </left>
      <right/>
      <top/>
      <bottom style="hair">
        <color theme="0" tint="-0.499984740745262"/>
      </bottom>
      <diagonal/>
    </border>
    <border>
      <left/>
      <right/>
      <top/>
      <bottom style="hair">
        <color theme="0" tint="-0.499984740745262"/>
      </bottom>
      <diagonal/>
    </border>
    <border>
      <left/>
      <right style="thin">
        <color theme="0" tint="-0.499984740745262"/>
      </right>
      <top/>
      <bottom style="hair">
        <color theme="0" tint="-0.499984740745262"/>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FF"/>
      </left>
      <right style="thin">
        <color rgb="FF0000FF"/>
      </right>
      <top/>
      <bottom style="thin">
        <color rgb="FF0000FF"/>
      </bottom>
      <diagonal/>
    </border>
    <border>
      <left/>
      <right style="hair">
        <color theme="1"/>
      </right>
      <top style="hair">
        <color theme="1"/>
      </top>
      <bottom/>
      <diagonal/>
    </border>
    <border>
      <left/>
      <right/>
      <top style="hair">
        <color theme="0" tint="-0.499984740745262"/>
      </top>
      <bottom/>
      <diagonal/>
    </border>
    <border>
      <left style="thin">
        <color theme="0" tint="-0.499984740745262"/>
      </left>
      <right/>
      <top style="hair">
        <color theme="0" tint="-0.499984740745262"/>
      </top>
      <bottom/>
      <diagonal/>
    </border>
    <border>
      <left/>
      <right style="thin">
        <color theme="0" tint="-0.499984740745262"/>
      </right>
      <top style="hair">
        <color theme="0"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theme="1"/>
      </left>
      <right/>
      <top style="thin">
        <color theme="0" tint="-0.499984740745262"/>
      </top>
      <bottom style="hair">
        <color theme="1"/>
      </bottom>
      <diagonal/>
    </border>
    <border>
      <left/>
      <right/>
      <top style="thin">
        <color theme="0" tint="-0.499984740745262"/>
      </top>
      <bottom style="hair">
        <color theme="1"/>
      </bottom>
      <diagonal/>
    </border>
    <border>
      <left/>
      <right style="hair">
        <color theme="1"/>
      </right>
      <top style="thin">
        <color theme="0" tint="-0.499984740745262"/>
      </top>
      <bottom style="hair">
        <color theme="1"/>
      </bottom>
      <diagonal/>
    </border>
    <border>
      <left style="hair">
        <color theme="1"/>
      </left>
      <right/>
      <top style="hair">
        <color theme="1"/>
      </top>
      <bottom style="thin">
        <color theme="0" tint="-0.499984740745262"/>
      </bottom>
      <diagonal/>
    </border>
    <border>
      <left/>
      <right/>
      <top style="hair">
        <color theme="1"/>
      </top>
      <bottom style="thin">
        <color theme="0" tint="-0.499984740745262"/>
      </bottom>
      <diagonal/>
    </border>
    <border>
      <left/>
      <right style="hair">
        <color theme="1"/>
      </right>
      <top style="hair">
        <color theme="1"/>
      </top>
      <bottom style="thin">
        <color theme="0" tint="-0.499984740745262"/>
      </bottom>
      <diagonal/>
    </border>
    <border>
      <left style="thin">
        <color theme="0" tint="-0.499984740745262"/>
      </left>
      <right/>
      <top style="thin">
        <color theme="0" tint="-0.499984740745262"/>
      </top>
      <bottom style="hair">
        <color theme="1"/>
      </bottom>
      <diagonal/>
    </border>
    <border>
      <left/>
      <right style="thin">
        <color theme="0" tint="-0.499984740745262"/>
      </right>
      <top style="thin">
        <color theme="0" tint="-0.499984740745262"/>
      </top>
      <bottom style="hair">
        <color theme="1"/>
      </bottom>
      <diagonal/>
    </border>
    <border>
      <left style="thin">
        <color theme="0" tint="-0.499984740745262"/>
      </left>
      <right/>
      <top style="hair">
        <color theme="1"/>
      </top>
      <bottom style="hair">
        <color theme="1"/>
      </bottom>
      <diagonal/>
    </border>
    <border>
      <left/>
      <right style="thin">
        <color theme="0" tint="-0.499984740745262"/>
      </right>
      <top style="hair">
        <color theme="1"/>
      </top>
      <bottom style="hair">
        <color theme="1"/>
      </bottom>
      <diagonal/>
    </border>
    <border>
      <left style="thin">
        <color theme="0" tint="-0.499984740745262"/>
      </left>
      <right/>
      <top style="hair">
        <color theme="1"/>
      </top>
      <bottom style="thin">
        <color theme="0" tint="-0.499984740745262"/>
      </bottom>
      <diagonal/>
    </border>
    <border>
      <left/>
      <right style="thin">
        <color theme="0" tint="-0.499984740745262"/>
      </right>
      <top style="hair">
        <color theme="1"/>
      </top>
      <bottom style="thin">
        <color theme="0" tint="-0.499984740745262"/>
      </bottom>
      <diagonal/>
    </border>
    <border>
      <left style="thin">
        <color rgb="FFFF66FF"/>
      </left>
      <right style="thin">
        <color rgb="FFFF66FF"/>
      </right>
      <top style="thin">
        <color rgb="FFFF66FF"/>
      </top>
      <bottom style="thin">
        <color rgb="FFFF66FF"/>
      </bottom>
      <diagonal/>
    </border>
    <border>
      <left style="thin">
        <color rgb="FFFF66FF"/>
      </left>
      <right/>
      <top style="thin">
        <color rgb="FFFF66FF"/>
      </top>
      <bottom style="thin">
        <color rgb="FFFF66FF"/>
      </bottom>
      <diagonal/>
    </border>
    <border>
      <left/>
      <right style="thin">
        <color rgb="FFFF66FF"/>
      </right>
      <top style="thin">
        <color rgb="FFFF66FF"/>
      </top>
      <bottom style="thin">
        <color rgb="FFFF66FF"/>
      </bottom>
      <diagonal/>
    </border>
    <border>
      <left style="medium">
        <color rgb="FFFF66FF"/>
      </left>
      <right style="thin">
        <color rgb="FFFF66FF"/>
      </right>
      <top style="medium">
        <color rgb="FFFF66FF"/>
      </top>
      <bottom style="medium">
        <color rgb="FFFF66FF"/>
      </bottom>
      <diagonal/>
    </border>
    <border>
      <left style="thin">
        <color rgb="FFFF66FF"/>
      </left>
      <right style="medium">
        <color rgb="FFFF66FF"/>
      </right>
      <top style="medium">
        <color rgb="FFFF66FF"/>
      </top>
      <bottom style="medium">
        <color rgb="FFFF66FF"/>
      </bottom>
      <diagonal/>
    </border>
    <border>
      <left style="thin">
        <color rgb="FFCC66FF"/>
      </left>
      <right style="thin">
        <color rgb="FFCC66FF"/>
      </right>
      <top/>
      <bottom/>
      <diagonal/>
    </border>
    <border>
      <left style="thin">
        <color theme="0" tint="-0.499984740745262"/>
      </left>
      <right style="hair">
        <color indexed="64"/>
      </right>
      <top/>
      <bottom style="hair">
        <color indexed="64"/>
      </bottom>
      <diagonal/>
    </border>
    <border>
      <left style="thin">
        <color theme="0" tint="-0.499984740745262"/>
      </left>
      <right style="hair">
        <color indexed="64"/>
      </right>
      <top style="hair">
        <color indexed="64"/>
      </top>
      <bottom style="hair">
        <color theme="0" tint="-0.499984740745262"/>
      </bottom>
      <diagonal/>
    </border>
    <border>
      <left style="hair">
        <color indexed="64"/>
      </left>
      <right style="hair">
        <color indexed="64"/>
      </right>
      <top style="hair">
        <color indexed="64"/>
      </top>
      <bottom style="hair">
        <color theme="0" tint="-0.499984740745262"/>
      </bottom>
      <diagonal/>
    </border>
    <border>
      <left style="hair">
        <color indexed="64"/>
      </left>
      <right/>
      <top/>
      <bottom style="hair">
        <color theme="0" tint="-0.499984740745262"/>
      </bottom>
      <diagonal/>
    </border>
    <border>
      <left/>
      <right style="hair">
        <color indexed="64"/>
      </right>
      <top/>
      <bottom style="hair">
        <color theme="0" tint="-0.499984740745262"/>
      </bottom>
      <diagonal/>
    </border>
    <border>
      <left style="hair">
        <color indexed="64"/>
      </left>
      <right style="thin">
        <color theme="0" tint="-0.499984740745262"/>
      </right>
      <top style="hair">
        <color indexed="64"/>
      </top>
      <bottom style="hair">
        <color theme="0" tint="-0.499984740745262"/>
      </bottom>
      <diagonal/>
    </border>
    <border>
      <left/>
      <right/>
      <top/>
      <bottom style="dashed">
        <color auto="1"/>
      </bottom>
      <diagonal/>
    </border>
    <border>
      <left/>
      <right/>
      <top style="dashed">
        <color auto="1"/>
      </top>
      <bottom style="dashed">
        <color auto="1"/>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diagonal/>
    </border>
    <border>
      <left style="thick">
        <color rgb="FFFF0000"/>
      </left>
      <right/>
      <top style="thick">
        <color rgb="FFFF0000"/>
      </top>
      <bottom/>
      <diagonal/>
    </border>
    <border>
      <left/>
      <right/>
      <top style="thick">
        <color rgb="FFFF0000"/>
      </top>
      <bottom/>
      <diagonal/>
    </border>
    <border>
      <left style="thick">
        <color rgb="FFFF0000"/>
      </left>
      <right/>
      <top/>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rgb="FFCC66FF"/>
      </left>
      <right/>
      <top style="thin">
        <color indexed="64"/>
      </top>
      <bottom style="thick">
        <color rgb="FFFF0000"/>
      </bottom>
      <diagonal/>
    </border>
  </borders>
  <cellStyleXfs count="1">
    <xf numFmtId="0" fontId="0" fillId="0" borderId="0">
      <alignment vertical="center"/>
    </xf>
  </cellStyleXfs>
  <cellXfs count="1490">
    <xf numFmtId="0" fontId="0" fillId="0" borderId="0" xfId="0">
      <alignment vertical="center"/>
    </xf>
    <xf numFmtId="0" fontId="2" fillId="0" borderId="27" xfId="0" applyFont="1" applyBorder="1" applyAlignment="1" applyProtection="1">
      <alignment horizontal="left" vertical="center"/>
      <protection locked="0"/>
    </xf>
    <xf numFmtId="0" fontId="2" fillId="4" borderId="27" xfId="0" applyFont="1" applyFill="1" applyBorder="1" applyAlignment="1" applyProtection="1">
      <alignment horizontal="center" vertical="center" shrinkToFit="1"/>
      <protection locked="0"/>
    </xf>
    <xf numFmtId="58" fontId="2" fillId="0" borderId="27" xfId="0" applyNumberFormat="1" applyFont="1" applyBorder="1" applyAlignment="1" applyProtection="1">
      <alignment horizontal="left" vertical="center"/>
      <protection locked="0"/>
    </xf>
    <xf numFmtId="176" fontId="2" fillId="0" borderId="40" xfId="0" applyNumberFormat="1" applyFont="1" applyBorder="1" applyProtection="1">
      <alignment vertical="center"/>
      <protection locked="0"/>
    </xf>
    <xf numFmtId="176" fontId="2" fillId="0" borderId="41" xfId="0" applyNumberFormat="1" applyFont="1" applyBorder="1" applyProtection="1">
      <alignment vertical="center"/>
      <protection locked="0"/>
    </xf>
    <xf numFmtId="176" fontId="2" fillId="0" borderId="45" xfId="0" applyNumberFormat="1" applyFont="1" applyBorder="1" applyProtection="1">
      <alignment vertical="center"/>
      <protection locked="0"/>
    </xf>
    <xf numFmtId="188" fontId="2" fillId="0" borderId="53" xfId="0" applyNumberFormat="1" applyFont="1" applyBorder="1" applyAlignment="1" applyProtection="1">
      <alignment horizontal="center" vertical="center"/>
      <protection locked="0"/>
    </xf>
    <xf numFmtId="0" fontId="2" fillId="0" borderId="362" xfId="0" applyFont="1" applyBorder="1" applyProtection="1">
      <alignment vertical="center"/>
      <protection locked="0"/>
    </xf>
    <xf numFmtId="176" fontId="2" fillId="0" borderId="363" xfId="0" applyNumberFormat="1" applyFont="1" applyBorder="1" applyProtection="1">
      <alignment vertical="center"/>
      <protection locked="0"/>
    </xf>
    <xf numFmtId="188" fontId="2" fillId="0" borderId="41" xfId="0" applyNumberFormat="1" applyFont="1" applyBorder="1" applyAlignment="1" applyProtection="1">
      <alignment horizontal="center" vertical="center"/>
      <protection locked="0"/>
    </xf>
    <xf numFmtId="0" fontId="2" fillId="0" borderId="364" xfId="0" applyFont="1" applyBorder="1" applyProtection="1">
      <alignment vertical="center"/>
      <protection locked="0"/>
    </xf>
    <xf numFmtId="176" fontId="2" fillId="0" borderId="365" xfId="0" applyNumberFormat="1" applyFont="1" applyBorder="1" applyProtection="1">
      <alignment vertical="center"/>
      <protection locked="0"/>
    </xf>
    <xf numFmtId="188" fontId="2" fillId="0" borderId="45" xfId="0" applyNumberFormat="1" applyFont="1" applyBorder="1" applyAlignment="1" applyProtection="1">
      <alignment horizontal="center" vertical="center"/>
      <protection locked="0"/>
    </xf>
    <xf numFmtId="0" fontId="2" fillId="0" borderId="366" xfId="0" applyFont="1" applyBorder="1" applyProtection="1">
      <alignment vertical="center"/>
      <protection locked="0"/>
    </xf>
    <xf numFmtId="176" fontId="2" fillId="0" borderId="367" xfId="0" applyNumberFormat="1" applyFont="1" applyBorder="1" applyProtection="1">
      <alignment vertical="center"/>
      <protection locked="0"/>
    </xf>
    <xf numFmtId="0" fontId="2" fillId="0" borderId="39" xfId="0" applyFont="1" applyBorder="1" applyProtection="1">
      <alignment vertical="center"/>
      <protection locked="0"/>
    </xf>
    <xf numFmtId="176" fontId="2" fillId="0" borderId="39" xfId="0" applyNumberFormat="1" applyFont="1" applyBorder="1" applyProtection="1">
      <alignment vertical="center"/>
      <protection locked="0"/>
    </xf>
    <xf numFmtId="176" fontId="2" fillId="0" borderId="39" xfId="0" applyNumberFormat="1" applyFont="1" applyFill="1" applyBorder="1" applyProtection="1">
      <alignment vertical="center"/>
      <protection locked="0"/>
    </xf>
    <xf numFmtId="0" fontId="2" fillId="0" borderId="88" xfId="0" applyFont="1" applyBorder="1" applyProtection="1">
      <alignment vertical="center"/>
      <protection locked="0"/>
    </xf>
    <xf numFmtId="0" fontId="2" fillId="0" borderId="88" xfId="0" applyFont="1" applyBorder="1" applyAlignment="1" applyProtection="1">
      <alignment vertical="center" shrinkToFit="1"/>
      <protection locked="0"/>
    </xf>
    <xf numFmtId="176" fontId="2" fillId="0" borderId="88" xfId="0" applyNumberFormat="1" applyFont="1" applyBorder="1" applyProtection="1">
      <alignment vertical="center"/>
      <protection locked="0"/>
    </xf>
    <xf numFmtId="176" fontId="2" fillId="0" borderId="104" xfId="0" applyNumberFormat="1" applyFont="1" applyFill="1" applyBorder="1" applyProtection="1">
      <alignment vertical="center"/>
      <protection locked="0"/>
    </xf>
    <xf numFmtId="176" fontId="2" fillId="0" borderId="115" xfId="0" applyNumberFormat="1" applyFont="1" applyFill="1" applyBorder="1" applyProtection="1">
      <alignment vertical="center"/>
      <protection locked="0"/>
    </xf>
    <xf numFmtId="0" fontId="2" fillId="0" borderId="311" xfId="0" applyNumberFormat="1" applyFont="1" applyFill="1" applyBorder="1" applyProtection="1">
      <alignment vertical="center"/>
      <protection locked="0"/>
    </xf>
    <xf numFmtId="176" fontId="2" fillId="0" borderId="312" xfId="0" applyNumberFormat="1" applyFont="1" applyFill="1" applyBorder="1" applyProtection="1">
      <alignment vertical="center"/>
      <protection locked="0"/>
    </xf>
    <xf numFmtId="0" fontId="2" fillId="0" borderId="313" xfId="0" applyNumberFormat="1" applyFont="1" applyFill="1" applyBorder="1" applyProtection="1">
      <alignment vertical="center"/>
      <protection locked="0"/>
    </xf>
    <xf numFmtId="176" fontId="2" fillId="0" borderId="314" xfId="0" applyNumberFormat="1" applyFont="1" applyFill="1" applyBorder="1" applyProtection="1">
      <alignment vertical="center"/>
      <protection locked="0"/>
    </xf>
    <xf numFmtId="0" fontId="2" fillId="0" borderId="136" xfId="0" applyFont="1" applyBorder="1" applyAlignment="1" applyProtection="1">
      <alignment vertical="center" shrinkToFit="1"/>
      <protection locked="0"/>
    </xf>
    <xf numFmtId="0" fontId="2" fillId="4" borderId="136" xfId="0" applyFont="1" applyFill="1" applyBorder="1" applyAlignment="1" applyProtection="1">
      <alignment horizontal="center" vertical="center" shrinkToFit="1"/>
      <protection locked="0"/>
    </xf>
    <xf numFmtId="0" fontId="2" fillId="0" borderId="136" xfId="0" applyFont="1" applyFill="1" applyBorder="1" applyAlignment="1" applyProtection="1">
      <alignment vertical="center" shrinkToFit="1"/>
      <protection locked="0"/>
    </xf>
    <xf numFmtId="176" fontId="2" fillId="0" borderId="136" xfId="0" applyNumberFormat="1" applyFont="1" applyBorder="1" applyProtection="1">
      <alignment vertical="center"/>
      <protection locked="0"/>
    </xf>
    <xf numFmtId="0" fontId="2" fillId="0" borderId="141" xfId="0" applyFont="1" applyBorder="1" applyAlignment="1" applyProtection="1">
      <alignment vertical="center" shrinkToFit="1"/>
      <protection locked="0"/>
    </xf>
    <xf numFmtId="0" fontId="2" fillId="4" borderId="141" xfId="0" applyFont="1" applyFill="1" applyBorder="1" applyAlignment="1" applyProtection="1">
      <alignment horizontal="center" vertical="center" shrinkToFit="1"/>
      <protection locked="0"/>
    </xf>
    <xf numFmtId="0" fontId="2" fillId="0" borderId="141" xfId="0" applyFont="1" applyFill="1" applyBorder="1" applyAlignment="1" applyProtection="1">
      <alignment vertical="center" shrinkToFit="1"/>
      <protection locked="0"/>
    </xf>
    <xf numFmtId="0" fontId="2" fillId="0" borderId="143" xfId="0" applyFont="1" applyBorder="1" applyAlignment="1" applyProtection="1">
      <alignment vertical="center" shrinkToFit="1"/>
      <protection locked="0"/>
    </xf>
    <xf numFmtId="0" fontId="2" fillId="4" borderId="143" xfId="0" applyFont="1" applyFill="1" applyBorder="1" applyAlignment="1" applyProtection="1">
      <alignment horizontal="center" vertical="center" shrinkToFit="1"/>
      <protection locked="0"/>
    </xf>
    <xf numFmtId="0" fontId="2" fillId="0" borderId="143" xfId="0" applyFont="1" applyFill="1" applyBorder="1" applyAlignment="1" applyProtection="1">
      <alignment vertical="center" shrinkToFit="1"/>
      <protection locked="0"/>
    </xf>
    <xf numFmtId="0" fontId="2" fillId="0" borderId="109" xfId="0" applyFont="1" applyBorder="1" applyAlignment="1" applyProtection="1">
      <alignment vertical="center" shrinkToFit="1"/>
      <protection locked="0"/>
    </xf>
    <xf numFmtId="0" fontId="2" fillId="4" borderId="109" xfId="0" applyFont="1" applyFill="1" applyBorder="1" applyAlignment="1" applyProtection="1">
      <alignment horizontal="center" vertical="center" shrinkToFit="1"/>
      <protection locked="0"/>
    </xf>
    <xf numFmtId="0" fontId="2" fillId="0" borderId="109" xfId="0" applyFont="1" applyFill="1" applyBorder="1" applyAlignment="1" applyProtection="1">
      <alignment vertical="center" shrinkToFit="1"/>
      <protection locked="0"/>
    </xf>
    <xf numFmtId="0" fontId="2" fillId="4" borderId="88" xfId="0" applyFont="1" applyFill="1" applyBorder="1" applyAlignment="1" applyProtection="1">
      <alignment horizontal="center" vertical="center"/>
      <protection locked="0"/>
    </xf>
    <xf numFmtId="0" fontId="2" fillId="6" borderId="368" xfId="0" applyFont="1" applyFill="1" applyBorder="1" applyProtection="1">
      <alignment vertical="center"/>
    </xf>
    <xf numFmtId="0" fontId="2" fillId="6" borderId="370" xfId="0" applyFont="1" applyFill="1" applyBorder="1" applyProtection="1">
      <alignment vertical="center"/>
    </xf>
    <xf numFmtId="0" fontId="2" fillId="10" borderId="0" xfId="0" applyFont="1" applyFill="1" applyProtection="1">
      <alignment vertical="center"/>
    </xf>
    <xf numFmtId="0" fontId="2" fillId="0" borderId="0" xfId="0" applyFont="1" applyProtection="1">
      <alignment vertical="center"/>
    </xf>
    <xf numFmtId="0" fontId="2" fillId="0" borderId="0" xfId="0" applyFont="1" applyAlignment="1" applyProtection="1">
      <alignment horizontal="center" vertical="center"/>
    </xf>
    <xf numFmtId="58" fontId="2" fillId="2" borderId="0" xfId="0" applyNumberFormat="1" applyFont="1" applyFill="1" applyAlignment="1" applyProtection="1">
      <alignment horizontal="center" vertical="center" shrinkToFit="1"/>
    </xf>
    <xf numFmtId="58" fontId="2" fillId="0" borderId="0" xfId="0" applyNumberFormat="1" applyFont="1" applyFill="1" applyAlignment="1" applyProtection="1">
      <alignment horizontal="center" vertical="center" shrinkToFit="1"/>
    </xf>
    <xf numFmtId="0" fontId="2" fillId="0" borderId="265" xfId="0" applyFont="1" applyBorder="1" applyAlignment="1" applyProtection="1">
      <alignment horizontal="center" vertical="center"/>
    </xf>
    <xf numFmtId="0" fontId="2" fillId="0" borderId="266" xfId="0" applyFont="1" applyBorder="1" applyAlignment="1" applyProtection="1">
      <alignment horizontal="center" vertical="center"/>
    </xf>
    <xf numFmtId="0" fontId="2" fillId="0" borderId="267" xfId="0" applyFont="1" applyBorder="1" applyAlignment="1" applyProtection="1">
      <alignment horizontal="center" vertical="center"/>
    </xf>
    <xf numFmtId="0" fontId="2" fillId="0" borderId="271" xfId="0" applyFont="1" applyBorder="1" applyProtection="1">
      <alignment vertical="center"/>
    </xf>
    <xf numFmtId="58" fontId="2" fillId="3" borderId="274" xfId="0" applyNumberFormat="1" applyFont="1" applyFill="1" applyBorder="1" applyProtection="1">
      <alignment vertical="center"/>
    </xf>
    <xf numFmtId="0" fontId="2" fillId="3" borderId="289" xfId="0" applyFont="1" applyFill="1" applyBorder="1" applyProtection="1">
      <alignment vertical="center"/>
    </xf>
    <xf numFmtId="0" fontId="2" fillId="3" borderId="275" xfId="0" applyFont="1" applyFill="1" applyBorder="1" applyProtection="1">
      <alignment vertical="center"/>
    </xf>
    <xf numFmtId="0" fontId="2" fillId="3" borderId="276" xfId="0" applyFont="1" applyFill="1" applyBorder="1" applyProtection="1">
      <alignment vertical="center"/>
    </xf>
    <xf numFmtId="0" fontId="2" fillId="0" borderId="27" xfId="0" applyFont="1" applyBorder="1" applyAlignment="1" applyProtection="1">
      <alignment horizontal="distributed" vertical="center" indent="1"/>
    </xf>
    <xf numFmtId="0" fontId="2" fillId="0" borderId="412" xfId="0" applyFont="1" applyBorder="1" applyAlignment="1" applyProtection="1">
      <alignment horizontal="distributed" vertical="center" indent="1"/>
    </xf>
    <xf numFmtId="178" fontId="2" fillId="0" borderId="0" xfId="0" applyNumberFormat="1" applyFont="1" applyBorder="1" applyAlignment="1" applyProtection="1">
      <alignment horizontal="left" vertical="center"/>
    </xf>
    <xf numFmtId="0" fontId="2" fillId="0" borderId="27" xfId="0" applyFont="1" applyFill="1" applyBorder="1" applyAlignment="1" applyProtection="1">
      <alignment horizontal="distributed" vertical="center" indent="1"/>
    </xf>
    <xf numFmtId="0" fontId="2" fillId="0" borderId="0" xfId="0" applyFont="1" applyBorder="1" applyAlignment="1" applyProtection="1">
      <alignment horizontal="left" vertical="center"/>
    </xf>
    <xf numFmtId="0" fontId="3" fillId="0" borderId="0" xfId="0" applyFont="1" applyFill="1" applyProtection="1">
      <alignment vertical="center"/>
    </xf>
    <xf numFmtId="0" fontId="2" fillId="0" borderId="382" xfId="0" applyFont="1" applyBorder="1" applyAlignment="1" applyProtection="1">
      <alignment horizontal="center" vertical="center"/>
    </xf>
    <xf numFmtId="0" fontId="2" fillId="0" borderId="283" xfId="0" applyFont="1" applyBorder="1" applyProtection="1">
      <alignment vertical="center"/>
    </xf>
    <xf numFmtId="0" fontId="2" fillId="0" borderId="284" xfId="0" applyFont="1" applyBorder="1" applyProtection="1">
      <alignment vertical="center"/>
    </xf>
    <xf numFmtId="0" fontId="2" fillId="0" borderId="285" xfId="0" applyFont="1" applyBorder="1" applyProtection="1">
      <alignment vertical="center"/>
    </xf>
    <xf numFmtId="0" fontId="2" fillId="0" borderId="354" xfId="0" applyFont="1" applyBorder="1" applyAlignment="1" applyProtection="1">
      <alignment horizontal="center" vertical="center"/>
    </xf>
    <xf numFmtId="0" fontId="2" fillId="0" borderId="355" xfId="0" applyFont="1" applyBorder="1" applyAlignment="1" applyProtection="1">
      <alignment horizontal="center" vertical="center"/>
    </xf>
    <xf numFmtId="0" fontId="2" fillId="0" borderId="358" xfId="0" applyFont="1" applyBorder="1" applyAlignment="1" applyProtection="1">
      <alignment horizontal="center" vertical="center"/>
    </xf>
    <xf numFmtId="0" fontId="2" fillId="0" borderId="356" xfId="0" applyFont="1" applyBorder="1" applyAlignment="1" applyProtection="1">
      <alignment horizontal="center" vertical="center"/>
    </xf>
    <xf numFmtId="0" fontId="15" fillId="0" borderId="383" xfId="0" applyFont="1" applyBorder="1" applyAlignment="1" applyProtection="1">
      <alignment vertical="center" shrinkToFit="1"/>
    </xf>
    <xf numFmtId="0" fontId="2" fillId="3" borderId="281" xfId="0" applyFont="1" applyFill="1" applyBorder="1" applyAlignment="1" applyProtection="1">
      <alignment horizontal="right" vertical="center"/>
    </xf>
    <xf numFmtId="0" fontId="2" fillId="3" borderId="245" xfId="0" applyFont="1" applyFill="1" applyBorder="1" applyAlignment="1" applyProtection="1">
      <alignment horizontal="right" vertical="center"/>
    </xf>
    <xf numFmtId="0" fontId="2" fillId="3" borderId="282" xfId="0" applyFont="1" applyFill="1" applyBorder="1" applyAlignment="1" applyProtection="1">
      <alignment horizontal="right" vertical="center"/>
    </xf>
    <xf numFmtId="0" fontId="2" fillId="0" borderId="352" xfId="0" applyFont="1" applyBorder="1" applyProtection="1">
      <alignment vertical="center"/>
    </xf>
    <xf numFmtId="0" fontId="2" fillId="3" borderId="8" xfId="0" applyFont="1" applyFill="1" applyBorder="1" applyProtection="1">
      <alignment vertical="center"/>
    </xf>
    <xf numFmtId="0" fontId="2" fillId="3" borderId="353" xfId="0" applyFont="1" applyFill="1" applyBorder="1" applyProtection="1">
      <alignment vertical="center"/>
    </xf>
    <xf numFmtId="0" fontId="15" fillId="0" borderId="384" xfId="0" applyFont="1" applyBorder="1" applyAlignment="1" applyProtection="1">
      <alignment vertical="center" shrinkToFit="1"/>
    </xf>
    <xf numFmtId="0" fontId="2" fillId="3" borderId="255" xfId="0" applyFont="1" applyFill="1" applyBorder="1" applyAlignment="1" applyProtection="1">
      <alignment horizontal="right" vertical="center"/>
    </xf>
    <xf numFmtId="0" fontId="2" fillId="3" borderId="228" xfId="0" applyFont="1" applyFill="1" applyBorder="1" applyAlignment="1" applyProtection="1">
      <alignment horizontal="right" vertical="center"/>
    </xf>
    <xf numFmtId="0" fontId="2" fillId="3" borderId="277" xfId="0" applyFont="1" applyFill="1" applyBorder="1" applyAlignment="1" applyProtection="1">
      <alignment horizontal="right" vertical="center"/>
    </xf>
    <xf numFmtId="0" fontId="2" fillId="0" borderId="350" xfId="0" applyFont="1" applyBorder="1" applyProtection="1">
      <alignment vertical="center"/>
    </xf>
    <xf numFmtId="0" fontId="2" fillId="3" borderId="25" xfId="0" applyFont="1" applyFill="1" applyBorder="1" applyProtection="1">
      <alignment vertical="center"/>
    </xf>
    <xf numFmtId="0" fontId="2" fillId="3" borderId="36" xfId="0" applyFont="1" applyFill="1" applyBorder="1" applyProtection="1">
      <alignment vertical="center"/>
    </xf>
    <xf numFmtId="0" fontId="2" fillId="3" borderId="347" xfId="0" applyFont="1" applyFill="1" applyBorder="1" applyProtection="1">
      <alignment vertical="center"/>
    </xf>
    <xf numFmtId="0" fontId="2" fillId="0" borderId="0" xfId="0" applyFont="1" applyBorder="1" applyAlignment="1" applyProtection="1">
      <alignment horizontal="center" vertical="center"/>
    </xf>
    <xf numFmtId="0" fontId="2" fillId="0" borderId="351" xfId="0" applyFont="1" applyBorder="1" applyProtection="1">
      <alignment vertical="center"/>
    </xf>
    <xf numFmtId="0" fontId="2" fillId="3" borderId="349" xfId="0" applyFont="1" applyFill="1" applyBorder="1" applyProtection="1">
      <alignment vertical="center"/>
    </xf>
    <xf numFmtId="0" fontId="2" fillId="3" borderId="359" xfId="0" applyFont="1" applyFill="1" applyBorder="1" applyProtection="1">
      <alignment vertical="center"/>
    </xf>
    <xf numFmtId="0" fontId="2" fillId="3" borderId="348" xfId="0" applyFont="1" applyFill="1" applyBorder="1" applyProtection="1">
      <alignment vertical="center"/>
    </xf>
    <xf numFmtId="0" fontId="2" fillId="0" borderId="39" xfId="0" applyFont="1" applyBorder="1" applyAlignment="1" applyProtection="1">
      <alignment horizontal="center" vertical="center"/>
    </xf>
    <xf numFmtId="179" fontId="2" fillId="0" borderId="0" xfId="0" applyNumberFormat="1" applyFont="1" applyBorder="1" applyProtection="1">
      <alignment vertical="center"/>
    </xf>
    <xf numFmtId="0" fontId="2" fillId="0" borderId="0" xfId="0" applyFont="1" applyBorder="1" applyProtection="1">
      <alignment vertical="center"/>
    </xf>
    <xf numFmtId="176" fontId="2" fillId="0" borderId="0" xfId="0" applyNumberFormat="1" applyFont="1" applyFill="1" applyBorder="1" applyProtection="1">
      <alignment vertical="center"/>
    </xf>
    <xf numFmtId="0" fontId="2" fillId="0" borderId="21" xfId="0" applyFont="1" applyBorder="1" applyProtection="1">
      <alignment vertical="center"/>
    </xf>
    <xf numFmtId="0" fontId="2" fillId="0" borderId="34" xfId="0" applyFont="1" applyBorder="1" applyProtection="1">
      <alignment vertical="center"/>
    </xf>
    <xf numFmtId="0" fontId="2" fillId="0" borderId="19" xfId="0" applyFont="1" applyBorder="1" applyProtection="1">
      <alignment vertical="center"/>
    </xf>
    <xf numFmtId="0" fontId="2" fillId="0" borderId="372" xfId="0" applyFont="1" applyBorder="1" applyProtection="1">
      <alignment vertical="center"/>
    </xf>
    <xf numFmtId="0" fontId="2" fillId="0" borderId="40" xfId="0" applyFont="1" applyBorder="1" applyProtection="1">
      <alignment vertical="center"/>
    </xf>
    <xf numFmtId="0" fontId="2" fillId="0" borderId="0" xfId="0" applyFont="1" applyFill="1" applyProtection="1">
      <alignment vertical="center"/>
    </xf>
    <xf numFmtId="179" fontId="2" fillId="0" borderId="42" xfId="0" applyNumberFormat="1" applyFont="1" applyBorder="1" applyAlignment="1" applyProtection="1">
      <alignment horizontal="center" vertical="center"/>
    </xf>
    <xf numFmtId="0" fontId="2" fillId="0" borderId="43" xfId="0" applyFont="1" applyBorder="1" applyAlignment="1" applyProtection="1">
      <alignment horizontal="center" vertical="center"/>
    </xf>
    <xf numFmtId="176" fontId="2" fillId="0" borderId="44" xfId="0" applyNumberFormat="1" applyFont="1" applyFill="1" applyBorder="1" applyAlignment="1" applyProtection="1">
      <alignment horizontal="center" vertical="center"/>
    </xf>
    <xf numFmtId="0" fontId="2" fillId="3" borderId="32" xfId="0" applyFont="1" applyFill="1" applyBorder="1" applyProtection="1">
      <alignment vertical="center"/>
    </xf>
    <xf numFmtId="176" fontId="2" fillId="3" borderId="16" xfId="0" applyNumberFormat="1" applyFont="1" applyFill="1" applyBorder="1" applyProtection="1">
      <alignment vertical="center"/>
    </xf>
    <xf numFmtId="0" fontId="2" fillId="3" borderId="16" xfId="0" applyFont="1" applyFill="1" applyBorder="1" applyAlignment="1" applyProtection="1">
      <alignment horizontal="right" vertical="center"/>
    </xf>
    <xf numFmtId="0" fontId="2" fillId="3" borderId="373" xfId="0" applyFont="1" applyFill="1" applyBorder="1" applyAlignment="1" applyProtection="1">
      <alignment horizontal="right" vertical="center"/>
    </xf>
    <xf numFmtId="0" fontId="2" fillId="0" borderId="41" xfId="0" applyFont="1" applyBorder="1" applyProtection="1">
      <alignment vertical="center"/>
    </xf>
    <xf numFmtId="176" fontId="2" fillId="6" borderId="41" xfId="0" applyNumberFormat="1" applyFont="1" applyFill="1" applyBorder="1" applyProtection="1">
      <alignment vertical="center"/>
    </xf>
    <xf numFmtId="180" fontId="2" fillId="0" borderId="46" xfId="0" applyNumberFormat="1" applyFont="1" applyBorder="1" applyProtection="1">
      <alignment vertical="center"/>
    </xf>
    <xf numFmtId="9" fontId="2" fillId="0" borderId="47" xfId="0" applyNumberFormat="1" applyFont="1" applyBorder="1" applyProtection="1">
      <alignment vertical="center"/>
    </xf>
    <xf numFmtId="176" fontId="2" fillId="0" borderId="47" xfId="0" applyNumberFormat="1" applyFont="1" applyBorder="1" applyProtection="1">
      <alignment vertical="center"/>
    </xf>
    <xf numFmtId="0" fontId="2" fillId="0" borderId="45" xfId="0" applyFont="1" applyBorder="1" applyProtection="1">
      <alignment vertical="center"/>
    </xf>
    <xf numFmtId="176" fontId="2" fillId="6" borderId="45" xfId="0" applyNumberFormat="1" applyFont="1" applyFill="1" applyBorder="1" applyProtection="1">
      <alignment vertical="center"/>
    </xf>
    <xf numFmtId="180" fontId="2" fillId="0" borderId="49" xfId="0" applyNumberFormat="1" applyFont="1" applyBorder="1" applyProtection="1">
      <alignment vertical="center"/>
    </xf>
    <xf numFmtId="9" fontId="2" fillId="0" borderId="50" xfId="0" applyNumberFormat="1" applyFont="1" applyBorder="1" applyProtection="1">
      <alignment vertical="center"/>
    </xf>
    <xf numFmtId="176" fontId="2" fillId="0" borderId="50" xfId="0" applyNumberFormat="1" applyFont="1" applyBorder="1" applyProtection="1">
      <alignment vertical="center"/>
    </xf>
    <xf numFmtId="0" fontId="2" fillId="3" borderId="33" xfId="0" applyFont="1" applyFill="1" applyBorder="1" applyProtection="1">
      <alignment vertical="center"/>
    </xf>
    <xf numFmtId="176" fontId="2" fillId="3" borderId="18" xfId="0" applyNumberFormat="1" applyFont="1" applyFill="1" applyBorder="1" applyProtection="1">
      <alignment vertical="center"/>
    </xf>
    <xf numFmtId="0" fontId="2" fillId="3" borderId="18" xfId="0" applyFont="1" applyFill="1" applyBorder="1" applyAlignment="1" applyProtection="1">
      <alignment horizontal="right" vertical="center"/>
    </xf>
    <xf numFmtId="0" fontId="2" fillId="3" borderId="374" xfId="0" applyFont="1" applyFill="1" applyBorder="1" applyAlignment="1" applyProtection="1">
      <alignment horizontal="right" vertical="center"/>
    </xf>
    <xf numFmtId="0" fontId="15" fillId="0" borderId="385" xfId="0" applyFont="1" applyBorder="1" applyAlignment="1" applyProtection="1">
      <alignment vertical="center" shrinkToFit="1"/>
    </xf>
    <xf numFmtId="0" fontId="2" fillId="3" borderId="381" xfId="0" applyFont="1" applyFill="1" applyBorder="1" applyAlignment="1" applyProtection="1">
      <alignment horizontal="right" vertical="center"/>
    </xf>
    <xf numFmtId="0" fontId="2" fillId="3" borderId="286" xfId="0" applyFont="1" applyFill="1" applyBorder="1" applyAlignment="1" applyProtection="1">
      <alignment horizontal="right" vertical="center"/>
    </xf>
    <xf numFmtId="0" fontId="2" fillId="3" borderId="287" xfId="0" applyFont="1" applyFill="1" applyBorder="1" applyAlignment="1" applyProtection="1">
      <alignment horizontal="right" vertical="center"/>
    </xf>
    <xf numFmtId="0" fontId="15" fillId="0" borderId="386" xfId="0" applyFont="1" applyBorder="1" applyAlignment="1" applyProtection="1">
      <alignment vertical="center" shrinkToFit="1"/>
    </xf>
    <xf numFmtId="0" fontId="2" fillId="3" borderId="280" xfId="0" applyFont="1" applyFill="1" applyBorder="1" applyAlignment="1" applyProtection="1">
      <alignment horizontal="right" vertical="center"/>
    </xf>
    <xf numFmtId="0" fontId="2" fillId="3" borderId="278" xfId="0" applyFont="1" applyFill="1" applyBorder="1" applyAlignment="1" applyProtection="1">
      <alignment horizontal="right" vertical="center"/>
    </xf>
    <xf numFmtId="0" fontId="2" fillId="3" borderId="279" xfId="0" applyFont="1" applyFill="1" applyBorder="1" applyAlignment="1" applyProtection="1">
      <alignment horizontal="right" vertical="center"/>
    </xf>
    <xf numFmtId="0" fontId="16" fillId="0" borderId="387" xfId="0" applyFont="1" applyBorder="1" applyAlignment="1" applyProtection="1">
      <alignment vertical="center" shrinkToFit="1"/>
    </xf>
    <xf numFmtId="0" fontId="2" fillId="3" borderId="297" xfId="0" applyFont="1" applyFill="1" applyBorder="1" applyAlignment="1" applyProtection="1">
      <alignment horizontal="right" vertical="center"/>
    </xf>
    <xf numFmtId="0" fontId="2" fillId="3" borderId="291" xfId="0" applyFont="1" applyFill="1" applyBorder="1" applyAlignment="1" applyProtection="1">
      <alignment horizontal="right" vertical="center"/>
    </xf>
    <xf numFmtId="0" fontId="2" fillId="3" borderId="273" xfId="0" applyFont="1" applyFill="1" applyBorder="1" applyAlignment="1" applyProtection="1">
      <alignment horizontal="right" vertical="center"/>
    </xf>
    <xf numFmtId="0" fontId="2" fillId="0" borderId="52" xfId="0" applyFont="1" applyBorder="1" applyAlignment="1" applyProtection="1">
      <alignment horizontal="center" vertical="center"/>
    </xf>
    <xf numFmtId="0" fontId="2" fillId="0" borderId="360" xfId="0" applyFont="1" applyBorder="1" applyAlignment="1" applyProtection="1">
      <alignment horizontal="center" vertical="center"/>
    </xf>
    <xf numFmtId="0" fontId="2" fillId="0" borderId="361" xfId="0" applyFont="1" applyBorder="1" applyAlignment="1" applyProtection="1">
      <alignment horizontal="center" vertical="center"/>
    </xf>
    <xf numFmtId="181" fontId="2" fillId="0" borderId="54" xfId="0" applyNumberFormat="1" applyFont="1" applyBorder="1" applyProtection="1">
      <alignment vertical="center"/>
    </xf>
    <xf numFmtId="9" fontId="2" fillId="0" borderId="55" xfId="0" applyNumberFormat="1" applyFont="1" applyBorder="1" applyProtection="1">
      <alignment vertical="center"/>
    </xf>
    <xf numFmtId="176" fontId="2" fillId="0" borderId="55" xfId="0" applyNumberFormat="1" applyFont="1" applyBorder="1" applyProtection="1">
      <alignment vertical="center"/>
    </xf>
    <xf numFmtId="0" fontId="16" fillId="0" borderId="384" xfId="0" applyFont="1" applyBorder="1" applyAlignment="1" applyProtection="1">
      <alignment vertical="center" shrinkToFit="1"/>
    </xf>
    <xf numFmtId="0" fontId="2" fillId="6" borderId="255" xfId="0" applyFont="1" applyFill="1" applyBorder="1" applyAlignment="1" applyProtection="1">
      <alignment horizontal="right" vertical="center"/>
    </xf>
    <xf numFmtId="0" fontId="2" fillId="6" borderId="228" xfId="0" applyFont="1" applyFill="1" applyBorder="1" applyAlignment="1" applyProtection="1">
      <alignment horizontal="right" vertical="center"/>
    </xf>
    <xf numFmtId="0" fontId="2" fillId="3" borderId="290" xfId="0" applyFont="1" applyFill="1" applyBorder="1" applyAlignment="1" applyProtection="1">
      <alignment horizontal="right" vertical="center"/>
    </xf>
    <xf numFmtId="0" fontId="2" fillId="0" borderId="53"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343" xfId="0" applyFont="1" applyBorder="1" applyProtection="1">
      <alignment vertical="center"/>
    </xf>
    <xf numFmtId="0" fontId="2" fillId="0" borderId="344" xfId="0" applyFont="1" applyBorder="1" applyProtection="1">
      <alignment vertical="center"/>
    </xf>
    <xf numFmtId="0" fontId="2" fillId="0" borderId="345" xfId="0" applyFont="1" applyBorder="1" applyProtection="1">
      <alignment vertical="center"/>
    </xf>
    <xf numFmtId="0" fontId="2" fillId="0" borderId="346" xfId="0" applyFont="1" applyBorder="1" applyProtection="1">
      <alignment vertical="center"/>
    </xf>
    <xf numFmtId="0" fontId="2" fillId="0" borderId="95" xfId="0" applyFont="1" applyBorder="1" applyAlignment="1" applyProtection="1">
      <alignment horizontal="center" vertical="center"/>
    </xf>
    <xf numFmtId="0" fontId="2" fillId="0" borderId="96" xfId="0" applyFont="1" applyBorder="1" applyProtection="1">
      <alignment vertical="center"/>
    </xf>
    <xf numFmtId="0" fontId="2" fillId="0" borderId="57" xfId="0" applyFont="1" applyBorder="1" applyAlignment="1" applyProtection="1">
      <alignment horizontal="distributed" vertical="center" indent="1"/>
    </xf>
    <xf numFmtId="0" fontId="2" fillId="0" borderId="59" xfId="0" applyFont="1" applyBorder="1" applyAlignment="1" applyProtection="1">
      <alignment horizontal="distributed" vertical="center" indent="1"/>
    </xf>
    <xf numFmtId="181" fontId="2" fillId="0" borderId="103" xfId="0" applyNumberFormat="1" applyFont="1" applyBorder="1" applyProtection="1">
      <alignment vertical="center"/>
    </xf>
    <xf numFmtId="180" fontId="2" fillId="0" borderId="104" xfId="0" applyNumberFormat="1" applyFont="1" applyBorder="1" applyProtection="1">
      <alignment vertical="center"/>
    </xf>
    <xf numFmtId="176" fontId="2" fillId="0" borderId="105" xfId="0" applyNumberFormat="1" applyFont="1" applyBorder="1" applyProtection="1">
      <alignment vertical="center"/>
    </xf>
    <xf numFmtId="0" fontId="2" fillId="0" borderId="61" xfId="0" applyFont="1" applyBorder="1" applyAlignment="1" applyProtection="1">
      <alignment horizontal="distributed" vertical="center" indent="1"/>
    </xf>
    <xf numFmtId="0" fontId="2" fillId="0" borderId="63" xfId="0" applyFont="1" applyBorder="1" applyAlignment="1" applyProtection="1">
      <alignment horizontal="distributed" vertical="center" indent="1"/>
    </xf>
    <xf numFmtId="181" fontId="2" fillId="0" borderId="114" xfId="0" applyNumberFormat="1" applyFont="1" applyBorder="1" applyProtection="1">
      <alignment vertical="center"/>
    </xf>
    <xf numFmtId="180" fontId="2" fillId="0" borderId="115" xfId="0" applyNumberFormat="1" applyFont="1" applyBorder="1" applyProtection="1">
      <alignment vertical="center"/>
    </xf>
    <xf numFmtId="176" fontId="2" fillId="0" borderId="64" xfId="0" applyNumberFormat="1" applyFont="1" applyBorder="1" applyProtection="1">
      <alignment vertical="center"/>
    </xf>
    <xf numFmtId="0" fontId="3" fillId="0" borderId="0" xfId="0" applyFont="1" applyProtection="1">
      <alignment vertical="center"/>
    </xf>
    <xf numFmtId="0" fontId="2" fillId="0" borderId="0" xfId="0" applyFont="1" applyAlignment="1" applyProtection="1">
      <alignment horizontal="right" vertical="center"/>
    </xf>
    <xf numFmtId="0" fontId="2" fillId="0" borderId="65" xfId="0" applyFont="1" applyBorder="1" applyAlignment="1" applyProtection="1">
      <alignment horizontal="distributed" vertical="center" indent="1"/>
    </xf>
    <xf numFmtId="176" fontId="2" fillId="0" borderId="64" xfId="0" applyNumberFormat="1" applyFont="1" applyFill="1" applyBorder="1" applyProtection="1">
      <alignment vertical="center"/>
    </xf>
    <xf numFmtId="0" fontId="18" fillId="0" borderId="0" xfId="0" applyFont="1" applyFill="1" applyProtection="1">
      <alignment vertical="center"/>
    </xf>
    <xf numFmtId="0" fontId="2" fillId="0" borderId="68" xfId="0" applyFont="1" applyBorder="1" applyAlignment="1" applyProtection="1">
      <alignment horizontal="distributed" vertical="center" indent="1"/>
    </xf>
    <xf numFmtId="0" fontId="2" fillId="0" borderId="70" xfId="0" applyFont="1" applyBorder="1" applyAlignment="1" applyProtection="1">
      <alignment horizontal="distributed" vertical="center" indent="1"/>
    </xf>
    <xf numFmtId="176" fontId="2" fillId="9" borderId="71" xfId="0" applyNumberFormat="1" applyFont="1" applyFill="1" applyBorder="1" applyProtection="1">
      <alignment vertical="center"/>
    </xf>
    <xf numFmtId="0" fontId="2" fillId="0" borderId="67" xfId="0" applyFont="1" applyBorder="1" applyAlignment="1" applyProtection="1">
      <alignment horizontal="center" vertical="center"/>
    </xf>
    <xf numFmtId="0" fontId="2" fillId="0" borderId="72" xfId="0" applyFont="1" applyBorder="1" applyAlignment="1" applyProtection="1">
      <alignment horizontal="distributed" vertical="center" indent="1"/>
    </xf>
    <xf numFmtId="181" fontId="2" fillId="0" borderId="132" xfId="0" applyNumberFormat="1" applyFont="1" applyBorder="1" applyProtection="1">
      <alignment vertical="center"/>
    </xf>
    <xf numFmtId="180" fontId="2" fillId="0" borderId="133" xfId="0" applyNumberFormat="1" applyFont="1" applyBorder="1" applyProtection="1">
      <alignment vertical="center"/>
    </xf>
    <xf numFmtId="176" fontId="2" fillId="0" borderId="134" xfId="0" applyNumberFormat="1" applyFont="1" applyBorder="1" applyProtection="1">
      <alignment vertical="center"/>
    </xf>
    <xf numFmtId="0" fontId="16" fillId="0" borderId="388" xfId="0" applyFont="1" applyBorder="1" applyAlignment="1" applyProtection="1">
      <alignment vertical="center" shrinkToFit="1"/>
    </xf>
    <xf numFmtId="0" fontId="2" fillId="6" borderId="381" xfId="0" applyFont="1" applyFill="1" applyBorder="1" applyAlignment="1" applyProtection="1">
      <alignment horizontal="right" vertical="center"/>
    </xf>
    <xf numFmtId="0" fontId="2" fillId="6" borderId="286" xfId="0" applyFont="1" applyFill="1" applyBorder="1" applyAlignment="1" applyProtection="1">
      <alignment horizontal="right" vertical="center"/>
    </xf>
    <xf numFmtId="0" fontId="2" fillId="0" borderId="379" xfId="0" applyFont="1" applyBorder="1" applyAlignment="1" applyProtection="1">
      <alignment horizontal="center" vertical="center"/>
    </xf>
    <xf numFmtId="0" fontId="2" fillId="8" borderId="0" xfId="0" applyFont="1" applyFill="1" applyProtection="1">
      <alignment vertical="center"/>
    </xf>
    <xf numFmtId="0" fontId="16" fillId="0" borderId="386" xfId="0" applyFont="1" applyBorder="1" applyAlignment="1" applyProtection="1">
      <alignment vertical="center" shrinkToFit="1"/>
    </xf>
    <xf numFmtId="0" fontId="2" fillId="3" borderId="170" xfId="0" applyFont="1" applyFill="1" applyBorder="1" applyAlignment="1" applyProtection="1">
      <alignment horizontal="right" vertical="center"/>
    </xf>
    <xf numFmtId="0" fontId="2" fillId="3" borderId="295" xfId="0" applyFont="1" applyFill="1" applyBorder="1" applyAlignment="1" applyProtection="1">
      <alignment horizontal="right" vertical="center"/>
    </xf>
    <xf numFmtId="0" fontId="2" fillId="3" borderId="296" xfId="0" applyFont="1" applyFill="1" applyBorder="1" applyAlignment="1" applyProtection="1">
      <alignment horizontal="right" vertical="center"/>
    </xf>
    <xf numFmtId="0" fontId="2" fillId="0" borderId="74" xfId="0" applyFont="1" applyBorder="1" applyAlignment="1" applyProtection="1">
      <alignment horizontal="distributed" vertical="center" indent="1"/>
    </xf>
    <xf numFmtId="176" fontId="2" fillId="0" borderId="75" xfId="0" applyNumberFormat="1" applyFont="1" applyFill="1" applyBorder="1" applyAlignment="1" applyProtection="1">
      <alignment vertical="center"/>
    </xf>
    <xf numFmtId="0" fontId="17" fillId="0" borderId="387" xfId="0" applyFont="1" applyBorder="1" applyAlignment="1" applyProtection="1">
      <alignment vertical="center" shrinkToFit="1"/>
    </xf>
    <xf numFmtId="0" fontId="2" fillId="3" borderId="272" xfId="0" applyFont="1" applyFill="1" applyBorder="1" applyAlignment="1" applyProtection="1">
      <alignment horizontal="right" vertical="center"/>
    </xf>
    <xf numFmtId="0" fontId="17" fillId="0" borderId="384" xfId="0" applyFont="1" applyBorder="1" applyAlignment="1" applyProtection="1">
      <alignment vertical="center" shrinkToFit="1"/>
    </xf>
    <xf numFmtId="0" fontId="2" fillId="0" borderId="39"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76" xfId="0" applyFont="1" applyBorder="1" applyAlignment="1" applyProtection="1">
      <alignment horizontal="center" vertical="center"/>
    </xf>
    <xf numFmtId="0" fontId="2" fillId="0" borderId="77" xfId="0" applyFont="1" applyBorder="1" applyAlignment="1" applyProtection="1">
      <alignment horizontal="center" vertical="center"/>
    </xf>
    <xf numFmtId="177" fontId="2" fillId="3" borderId="255" xfId="0" applyNumberFormat="1" applyFont="1" applyFill="1" applyBorder="1" applyAlignment="1" applyProtection="1">
      <alignment horizontal="right" vertical="center"/>
    </xf>
    <xf numFmtId="177" fontId="2" fillId="3" borderId="228" xfId="0" applyNumberFormat="1" applyFont="1" applyFill="1" applyBorder="1" applyAlignment="1" applyProtection="1">
      <alignment horizontal="right" vertical="center"/>
    </xf>
    <xf numFmtId="179" fontId="2" fillId="0" borderId="81" xfId="0" applyNumberFormat="1" applyFont="1" applyBorder="1" applyProtection="1">
      <alignment vertical="center"/>
    </xf>
    <xf numFmtId="0" fontId="2" fillId="0" borderId="83" xfId="0" applyFont="1" applyBorder="1" applyAlignment="1" applyProtection="1">
      <alignment horizontal="center" vertical="center"/>
    </xf>
    <xf numFmtId="0" fontId="2" fillId="0" borderId="84" xfId="0" applyFont="1" applyBorder="1" applyAlignment="1" applyProtection="1">
      <alignment horizontal="center" vertical="center"/>
    </xf>
    <xf numFmtId="179" fontId="2" fillId="0" borderId="61" xfId="0" applyNumberFormat="1" applyFont="1" applyBorder="1" applyProtection="1">
      <alignment vertical="center"/>
    </xf>
    <xf numFmtId="179" fontId="2" fillId="0" borderId="40" xfId="0" applyNumberFormat="1" applyFont="1" applyBorder="1" applyProtection="1">
      <alignment vertical="center"/>
    </xf>
    <xf numFmtId="179" fontId="2" fillId="0" borderId="41" xfId="0" applyNumberFormat="1" applyFont="1" applyBorder="1" applyProtection="1">
      <alignment vertical="center"/>
    </xf>
    <xf numFmtId="0" fontId="17" fillId="0" borderId="389" xfId="0" applyFont="1" applyBorder="1" applyAlignment="1" applyProtection="1">
      <alignment vertical="center" shrinkToFit="1"/>
    </xf>
    <xf numFmtId="0" fontId="2" fillId="3" borderId="292" xfId="0" applyFont="1" applyFill="1" applyBorder="1" applyAlignment="1" applyProtection="1">
      <alignment horizontal="right" vertical="center"/>
    </xf>
    <xf numFmtId="0" fontId="2" fillId="3" borderId="275" xfId="0" applyFont="1" applyFill="1" applyBorder="1" applyAlignment="1" applyProtection="1">
      <alignment horizontal="right" vertical="center"/>
    </xf>
    <xf numFmtId="0" fontId="2" fillId="3" borderId="276" xfId="0" applyFont="1" applyFill="1" applyBorder="1" applyAlignment="1" applyProtection="1">
      <alignment horizontal="right" vertical="center"/>
    </xf>
    <xf numFmtId="181" fontId="2" fillId="0" borderId="85" xfId="0" applyNumberFormat="1" applyFont="1" applyBorder="1" applyProtection="1">
      <alignment vertical="center"/>
    </xf>
    <xf numFmtId="181" fontId="2" fillId="0" borderId="86" xfId="0" applyNumberFormat="1" applyFont="1" applyBorder="1" applyProtection="1">
      <alignment vertical="center"/>
    </xf>
    <xf numFmtId="0" fontId="2" fillId="0" borderId="88" xfId="0" applyFont="1" applyBorder="1" applyProtection="1">
      <alignment vertical="center"/>
    </xf>
    <xf numFmtId="0" fontId="2" fillId="0" borderId="88" xfId="0" applyFont="1" applyBorder="1" applyAlignment="1" applyProtection="1">
      <alignment horizontal="center" vertical="center"/>
    </xf>
    <xf numFmtId="0" fontId="2" fillId="0" borderId="88" xfId="0" applyFont="1" applyBorder="1" applyAlignment="1" applyProtection="1">
      <alignment vertical="center" shrinkToFit="1"/>
    </xf>
    <xf numFmtId="176" fontId="2" fillId="0" borderId="0" xfId="0" applyNumberFormat="1" applyFont="1" applyBorder="1" applyProtection="1">
      <alignment vertical="center"/>
    </xf>
    <xf numFmtId="0" fontId="2" fillId="6" borderId="88" xfId="0" applyFont="1" applyFill="1" applyBorder="1" applyProtection="1">
      <alignment vertical="center"/>
    </xf>
    <xf numFmtId="0" fontId="2" fillId="0" borderId="0" xfId="0" applyFont="1" applyFill="1" applyBorder="1" applyProtection="1">
      <alignment vertical="center"/>
    </xf>
    <xf numFmtId="0" fontId="2" fillId="0" borderId="89" xfId="0" applyFont="1" applyBorder="1" applyAlignment="1" applyProtection="1">
      <alignment horizontal="center" vertical="center"/>
    </xf>
    <xf numFmtId="0" fontId="2" fillId="0" borderId="90" xfId="0" applyFont="1" applyBorder="1" applyAlignment="1" applyProtection="1">
      <alignment horizontal="center" vertical="center"/>
    </xf>
    <xf numFmtId="0" fontId="2" fillId="0" borderId="91" xfId="0" applyFont="1" applyBorder="1" applyAlignment="1" applyProtection="1">
      <alignment horizontal="center" vertical="center"/>
    </xf>
    <xf numFmtId="0" fontId="2" fillId="0" borderId="92" xfId="0" applyFont="1" applyBorder="1" applyAlignment="1" applyProtection="1">
      <alignment horizontal="center" vertical="center"/>
    </xf>
    <xf numFmtId="0" fontId="2" fillId="0" borderId="128" xfId="0" applyFont="1" applyFill="1" applyBorder="1" applyAlignment="1" applyProtection="1">
      <alignment horizontal="center" vertical="center"/>
    </xf>
    <xf numFmtId="0" fontId="2" fillId="0" borderId="315" xfId="0" applyFont="1" applyFill="1" applyBorder="1" applyAlignment="1" applyProtection="1">
      <alignment horizontal="center" vertical="center"/>
    </xf>
    <xf numFmtId="0" fontId="2" fillId="0" borderId="316" xfId="0" applyFont="1" applyFill="1" applyBorder="1" applyAlignment="1" applyProtection="1">
      <alignment horizontal="center" vertical="center"/>
    </xf>
    <xf numFmtId="0" fontId="2" fillId="0" borderId="88" xfId="0" applyFont="1" applyFill="1" applyBorder="1" applyAlignment="1" applyProtection="1">
      <alignment horizontal="center" vertical="center"/>
    </xf>
    <xf numFmtId="0" fontId="2" fillId="0" borderId="324" xfId="0" applyFont="1" applyFill="1" applyBorder="1" applyAlignment="1" applyProtection="1">
      <alignment horizontal="center" vertical="center"/>
    </xf>
    <xf numFmtId="0" fontId="2" fillId="0" borderId="99" xfId="0" applyNumberFormat="1" applyFont="1" applyBorder="1" applyAlignment="1" applyProtection="1">
      <alignment horizontal="center" vertical="center"/>
    </xf>
    <xf numFmtId="0" fontId="2" fillId="0" borderId="317" xfId="0" applyFont="1" applyFill="1" applyBorder="1" applyAlignment="1" applyProtection="1">
      <alignment horizontal="center" vertical="center"/>
    </xf>
    <xf numFmtId="0" fontId="2" fillId="0" borderId="317" xfId="0" applyNumberFormat="1" applyFont="1" applyFill="1" applyBorder="1" applyAlignment="1" applyProtection="1">
      <alignment horizontal="center" vertical="center"/>
    </xf>
    <xf numFmtId="0" fontId="2" fillId="6" borderId="139" xfId="0" applyNumberFormat="1" applyFont="1" applyFill="1" applyBorder="1" applyAlignment="1" applyProtection="1">
      <alignment horizontal="center" vertical="center"/>
    </xf>
    <xf numFmtId="0" fontId="2" fillId="6" borderId="305" xfId="0" applyNumberFormat="1" applyFont="1" applyFill="1" applyBorder="1" applyProtection="1">
      <alignment vertical="center"/>
    </xf>
    <xf numFmtId="176" fontId="2" fillId="6" borderId="104" xfId="0" applyNumberFormat="1" applyFont="1" applyFill="1" applyBorder="1" applyProtection="1">
      <alignment vertical="center"/>
    </xf>
    <xf numFmtId="176" fontId="2" fillId="0" borderId="324" xfId="0" applyNumberFormat="1" applyFont="1" applyFill="1" applyBorder="1" applyProtection="1">
      <alignment vertical="center"/>
    </xf>
    <xf numFmtId="0" fontId="2" fillId="0" borderId="110" xfId="0" applyNumberFormat="1" applyFont="1" applyBorder="1" applyAlignment="1" applyProtection="1">
      <alignment horizontal="center" vertical="center"/>
    </xf>
    <xf numFmtId="0" fontId="2" fillId="0" borderId="318" xfId="0" applyFont="1" applyFill="1" applyBorder="1" applyAlignment="1" applyProtection="1">
      <alignment horizontal="center" vertical="center"/>
    </xf>
    <xf numFmtId="0" fontId="2" fillId="0" borderId="318" xfId="0" applyNumberFormat="1" applyFont="1" applyFill="1" applyBorder="1" applyAlignment="1" applyProtection="1">
      <alignment horizontal="center" vertical="center"/>
    </xf>
    <xf numFmtId="0" fontId="2" fillId="6" borderId="143" xfId="0" applyNumberFormat="1" applyFont="1" applyFill="1" applyBorder="1" applyAlignment="1" applyProtection="1">
      <alignment horizontal="center" vertical="center"/>
    </xf>
    <xf numFmtId="0" fontId="2" fillId="6" borderId="306" xfId="0" applyNumberFormat="1" applyFont="1" applyFill="1" applyBorder="1" applyProtection="1">
      <alignment vertical="center"/>
    </xf>
    <xf numFmtId="176" fontId="2" fillId="6" borderId="115" xfId="0" applyNumberFormat="1" applyFont="1" applyFill="1" applyBorder="1" applyProtection="1">
      <alignment vertical="center"/>
    </xf>
    <xf numFmtId="0" fontId="2" fillId="0" borderId="116" xfId="0" applyNumberFormat="1" applyFont="1" applyBorder="1" applyAlignment="1" applyProtection="1">
      <alignment horizontal="center" vertical="center"/>
    </xf>
    <xf numFmtId="0" fontId="2" fillId="0" borderId="119" xfId="0" applyNumberFormat="1" applyFont="1" applyBorder="1" applyAlignment="1" applyProtection="1">
      <alignment horizontal="center" vertical="center"/>
    </xf>
    <xf numFmtId="0" fontId="2" fillId="6" borderId="145" xfId="0" applyNumberFormat="1" applyFont="1" applyFill="1" applyBorder="1" applyAlignment="1" applyProtection="1">
      <alignment horizontal="center" vertical="center"/>
    </xf>
    <xf numFmtId="0" fontId="2" fillId="6" borderId="321" xfId="0" applyNumberFormat="1" applyFont="1" applyFill="1" applyBorder="1" applyProtection="1">
      <alignment vertical="center"/>
    </xf>
    <xf numFmtId="176" fontId="2" fillId="6" borderId="322" xfId="0" applyNumberFormat="1" applyFont="1" applyFill="1" applyBorder="1" applyProtection="1">
      <alignment vertical="center"/>
    </xf>
    <xf numFmtId="0" fontId="2" fillId="0" borderId="123" xfId="0" applyNumberFormat="1" applyFont="1" applyBorder="1" applyAlignment="1" applyProtection="1">
      <alignment horizontal="center" vertical="center"/>
    </xf>
    <xf numFmtId="0" fontId="2" fillId="0" borderId="128" xfId="0" applyNumberFormat="1" applyFont="1" applyFill="1" applyBorder="1" applyAlignment="1" applyProtection="1">
      <alignment horizontal="center" vertical="center"/>
    </xf>
    <xf numFmtId="0" fontId="2" fillId="6" borderId="88" xfId="0" applyNumberFormat="1" applyFont="1" applyFill="1" applyBorder="1" applyAlignment="1" applyProtection="1">
      <alignment horizontal="center" vertical="center"/>
    </xf>
    <xf numFmtId="0" fontId="2" fillId="6" borderId="315" xfId="0" applyNumberFormat="1" applyFont="1" applyFill="1" applyBorder="1" applyProtection="1">
      <alignment vertical="center"/>
    </xf>
    <xf numFmtId="176" fontId="2" fillId="6" borderId="316" xfId="0" applyNumberFormat="1" applyFont="1" applyFill="1" applyBorder="1" applyProtection="1">
      <alignment vertical="center"/>
    </xf>
    <xf numFmtId="0" fontId="2" fillId="0" borderId="0" xfId="0" applyNumberFormat="1" applyFont="1" applyFill="1" applyBorder="1" applyAlignment="1" applyProtection="1">
      <alignment horizontal="center" vertical="center"/>
    </xf>
    <xf numFmtId="0" fontId="2" fillId="0" borderId="0" xfId="0" applyFont="1" applyFill="1" applyAlignment="1" applyProtection="1">
      <alignment horizontal="center" vertical="center"/>
    </xf>
    <xf numFmtId="0" fontId="2" fillId="0" borderId="315" xfId="0" applyNumberFormat="1" applyFont="1" applyFill="1" applyBorder="1" applyAlignment="1" applyProtection="1">
      <alignment horizontal="center" vertical="center"/>
    </xf>
    <xf numFmtId="0" fontId="2" fillId="0" borderId="316" xfId="0" applyNumberFormat="1" applyFont="1" applyFill="1" applyBorder="1" applyAlignment="1" applyProtection="1">
      <alignment horizontal="center" vertical="center"/>
    </xf>
    <xf numFmtId="0" fontId="2" fillId="0" borderId="333" xfId="0" applyNumberFormat="1" applyFont="1" applyFill="1" applyBorder="1" applyAlignment="1" applyProtection="1">
      <alignment horizontal="center" vertical="center"/>
    </xf>
    <xf numFmtId="0" fontId="2" fillId="0" borderId="323" xfId="0" applyNumberFormat="1" applyFont="1" applyFill="1" applyBorder="1" applyAlignment="1" applyProtection="1">
      <alignment horizontal="center" vertical="center"/>
    </xf>
    <xf numFmtId="0" fontId="2" fillId="0" borderId="326" xfId="0" applyFont="1" applyFill="1" applyBorder="1" applyAlignment="1" applyProtection="1">
      <alignment horizontal="center" vertical="center"/>
    </xf>
    <xf numFmtId="0" fontId="2" fillId="0" borderId="327" xfId="0" applyNumberFormat="1" applyFont="1" applyFill="1" applyBorder="1" applyAlignment="1" applyProtection="1">
      <alignment horizontal="center" vertical="center"/>
    </xf>
    <xf numFmtId="0" fontId="2" fillId="0" borderId="328" xfId="0" applyNumberFormat="1" applyFont="1" applyFill="1" applyBorder="1" applyAlignment="1" applyProtection="1">
      <alignment horizontal="center" vertical="center"/>
    </xf>
    <xf numFmtId="0" fontId="2" fillId="0" borderId="319" xfId="0" applyFont="1" applyFill="1" applyBorder="1" applyAlignment="1" applyProtection="1">
      <alignment horizontal="center" vertical="center"/>
    </xf>
    <xf numFmtId="0" fontId="2" fillId="0" borderId="329" xfId="0" applyNumberFormat="1" applyFont="1" applyFill="1" applyBorder="1" applyAlignment="1" applyProtection="1">
      <alignment horizontal="center" vertical="center"/>
    </xf>
    <xf numFmtId="0" fontId="2" fillId="0" borderId="330" xfId="0" applyNumberFormat="1" applyFont="1" applyFill="1" applyBorder="1" applyAlignment="1" applyProtection="1">
      <alignment horizontal="center" vertical="center"/>
    </xf>
    <xf numFmtId="0" fontId="2" fillId="0" borderId="325" xfId="0" applyFont="1" applyFill="1" applyBorder="1" applyAlignment="1" applyProtection="1">
      <alignment horizontal="center" vertical="center"/>
    </xf>
    <xf numFmtId="0" fontId="2" fillId="0" borderId="325" xfId="0" applyNumberFormat="1" applyFont="1" applyFill="1" applyBorder="1" applyAlignment="1" applyProtection="1">
      <alignment horizontal="center" vertical="center"/>
    </xf>
    <xf numFmtId="0" fontId="2" fillId="0" borderId="334" xfId="0" applyNumberFormat="1" applyFont="1" applyFill="1" applyBorder="1" applyAlignment="1" applyProtection="1">
      <alignment horizontal="center" vertical="center"/>
    </xf>
    <xf numFmtId="0" fontId="2" fillId="0" borderId="0" xfId="0" applyFont="1" applyAlignment="1" applyProtection="1">
      <alignment vertical="center"/>
    </xf>
    <xf numFmtId="0" fontId="2" fillId="0" borderId="97" xfId="0" applyFont="1" applyBorder="1" applyAlignment="1" applyProtection="1">
      <alignment horizontal="center" vertical="center"/>
    </xf>
    <xf numFmtId="0" fontId="2" fillId="0" borderId="315" xfId="0" applyFont="1" applyBorder="1" applyAlignment="1" applyProtection="1">
      <alignment horizontal="center" vertical="center"/>
    </xf>
    <xf numFmtId="0" fontId="2" fillId="0" borderId="316" xfId="0" applyFont="1" applyBorder="1" applyAlignment="1" applyProtection="1">
      <alignment horizontal="center" vertical="center"/>
    </xf>
    <xf numFmtId="0" fontId="2" fillId="0" borderId="324" xfId="0" applyFont="1" applyBorder="1" applyAlignment="1" applyProtection="1">
      <alignment horizontal="center" vertical="center"/>
    </xf>
    <xf numFmtId="0" fontId="2" fillId="0" borderId="127" xfId="0" applyFont="1" applyFill="1" applyBorder="1" applyAlignment="1" applyProtection="1">
      <alignment horizontal="center" vertical="center"/>
    </xf>
    <xf numFmtId="0" fontId="2" fillId="0" borderId="98" xfId="0" applyFont="1" applyFill="1" applyBorder="1" applyAlignment="1" applyProtection="1">
      <alignment horizontal="center" vertical="center"/>
    </xf>
    <xf numFmtId="0" fontId="2" fillId="0" borderId="98" xfId="0" applyNumberFormat="1" applyFont="1" applyFill="1" applyBorder="1" applyAlignment="1" applyProtection="1">
      <alignment horizontal="center" vertical="center"/>
    </xf>
    <xf numFmtId="0" fontId="2" fillId="0" borderId="324" xfId="0" applyNumberFormat="1" applyFont="1" applyFill="1" applyBorder="1" applyProtection="1">
      <alignment vertical="center"/>
    </xf>
    <xf numFmtId="0" fontId="2" fillId="0" borderId="0" xfId="0" applyNumberFormat="1" applyFont="1" applyFill="1" applyBorder="1" applyProtection="1">
      <alignment vertical="center"/>
    </xf>
    <xf numFmtId="0" fontId="2" fillId="0" borderId="106" xfId="0" applyFont="1" applyFill="1" applyBorder="1" applyAlignment="1" applyProtection="1">
      <alignment horizontal="center" vertical="center"/>
    </xf>
    <xf numFmtId="0" fontId="2" fillId="0" borderId="109" xfId="0" applyFont="1" applyFill="1" applyBorder="1" applyAlignment="1" applyProtection="1">
      <alignment horizontal="center" vertical="center"/>
    </xf>
    <xf numFmtId="0" fontId="2" fillId="0" borderId="109" xfId="0" applyNumberFormat="1" applyFont="1" applyFill="1" applyBorder="1" applyAlignment="1" applyProtection="1">
      <alignment horizontal="center" vertical="center"/>
    </xf>
    <xf numFmtId="187" fontId="2" fillId="0" borderId="0" xfId="0" applyNumberFormat="1" applyFont="1" applyFill="1" applyBorder="1" applyProtection="1">
      <alignment vertical="center"/>
    </xf>
    <xf numFmtId="176" fontId="4" fillId="0" borderId="0" xfId="0" applyNumberFormat="1" applyFont="1" applyFill="1" applyBorder="1" applyAlignment="1" applyProtection="1">
      <alignment vertical="center"/>
    </xf>
    <xf numFmtId="0" fontId="2" fillId="0" borderId="341" xfId="0" applyFont="1" applyBorder="1" applyAlignment="1" applyProtection="1">
      <alignment horizontal="center" vertical="center"/>
    </xf>
    <xf numFmtId="0" fontId="2" fillId="0" borderId="342" xfId="0" applyFont="1" applyBorder="1" applyAlignment="1" applyProtection="1">
      <alignment horizontal="center" vertical="center"/>
    </xf>
    <xf numFmtId="0" fontId="2" fillId="0" borderId="97" xfId="0" applyFont="1" applyBorder="1" applyAlignment="1" applyProtection="1">
      <alignment horizontal="center" vertical="center" shrinkToFit="1"/>
    </xf>
    <xf numFmtId="0" fontId="2" fillId="0" borderId="95" xfId="0" applyFont="1" applyBorder="1" applyAlignment="1" applyProtection="1">
      <alignment horizontal="center" vertical="center" shrinkToFit="1"/>
    </xf>
    <xf numFmtId="0" fontId="2" fillId="0" borderId="93" xfId="0" applyFont="1" applyBorder="1" applyAlignment="1" applyProtection="1">
      <alignment horizontal="center" vertical="center" shrinkToFit="1"/>
    </xf>
    <xf numFmtId="0" fontId="2" fillId="0" borderId="303" xfId="0" applyFont="1" applyBorder="1" applyAlignment="1" applyProtection="1">
      <alignment horizontal="center" vertical="center" shrinkToFit="1"/>
    </xf>
    <xf numFmtId="0" fontId="2" fillId="0" borderId="303" xfId="0" applyFont="1" applyBorder="1" applyAlignment="1" applyProtection="1">
      <alignment horizontal="center" vertical="center"/>
    </xf>
    <xf numFmtId="0" fontId="2" fillId="0" borderId="304" xfId="0" applyFont="1" applyBorder="1" applyProtection="1">
      <alignment vertical="center"/>
    </xf>
    <xf numFmtId="0" fontId="2" fillId="0" borderId="135" xfId="0" applyFont="1" applyBorder="1" applyProtection="1">
      <alignment vertical="center"/>
    </xf>
    <xf numFmtId="0" fontId="2" fillId="0" borderId="135" xfId="0" applyFont="1" applyBorder="1" applyAlignment="1" applyProtection="1">
      <alignment horizontal="center" vertical="center"/>
    </xf>
    <xf numFmtId="0" fontId="2" fillId="5" borderId="135" xfId="0" applyFont="1" applyFill="1" applyBorder="1" applyAlignment="1" applyProtection="1">
      <alignment horizontal="center" vertical="center"/>
    </xf>
    <xf numFmtId="0" fontId="2" fillId="6" borderId="138" xfId="0" applyFont="1" applyFill="1" applyBorder="1" applyAlignment="1" applyProtection="1">
      <alignment horizontal="center" vertical="center"/>
    </xf>
    <xf numFmtId="0" fontId="2" fillId="6" borderId="340" xfId="0" applyFont="1" applyFill="1" applyBorder="1" applyProtection="1">
      <alignment vertical="center"/>
    </xf>
    <xf numFmtId="0" fontId="2" fillId="0" borderId="136" xfId="0" applyFont="1" applyBorder="1" applyProtection="1">
      <alignment vertical="center"/>
    </xf>
    <xf numFmtId="0" fontId="2" fillId="5" borderId="141" xfId="0" applyFont="1" applyFill="1" applyBorder="1" applyAlignment="1" applyProtection="1">
      <alignment horizontal="center" vertical="center"/>
    </xf>
    <xf numFmtId="0" fontId="2" fillId="5" borderId="142" xfId="0" applyFont="1" applyFill="1" applyBorder="1" applyAlignment="1" applyProtection="1">
      <alignment horizontal="center" vertical="center"/>
    </xf>
    <xf numFmtId="0" fontId="2" fillId="0" borderId="141" xfId="0" applyFont="1" applyBorder="1" applyProtection="1">
      <alignment vertical="center"/>
    </xf>
    <xf numFmtId="0" fontId="2" fillId="6" borderId="141" xfId="0" applyFont="1" applyFill="1" applyBorder="1" applyProtection="1">
      <alignment vertical="center"/>
    </xf>
    <xf numFmtId="0" fontId="2" fillId="5" borderId="143" xfId="0" applyFont="1" applyFill="1" applyBorder="1" applyAlignment="1" applyProtection="1">
      <alignment horizontal="center" vertical="center"/>
    </xf>
    <xf numFmtId="0" fontId="2" fillId="5" borderId="64" xfId="0" applyFont="1" applyFill="1" applyBorder="1" applyAlignment="1" applyProtection="1">
      <alignment horizontal="center" vertical="center"/>
    </xf>
    <xf numFmtId="0" fontId="2" fillId="0" borderId="143" xfId="0" applyFont="1" applyBorder="1" applyProtection="1">
      <alignment vertical="center"/>
    </xf>
    <xf numFmtId="0" fontId="2" fillId="6" borderId="143" xfId="0" applyFont="1" applyFill="1" applyBorder="1" applyProtection="1">
      <alignment vertical="center"/>
    </xf>
    <xf numFmtId="0" fontId="2" fillId="5" borderId="147" xfId="0" applyFont="1" applyFill="1" applyBorder="1" applyAlignment="1" applyProtection="1">
      <alignment horizontal="center" vertical="center"/>
    </xf>
    <xf numFmtId="0" fontId="2" fillId="5" borderId="148" xfId="0" applyFont="1" applyFill="1" applyBorder="1" applyAlignment="1" applyProtection="1">
      <alignment horizontal="center" vertical="center"/>
    </xf>
    <xf numFmtId="0" fontId="2" fillId="0" borderId="0" xfId="0" applyFont="1" applyAlignment="1" applyProtection="1">
      <alignment vertical="center" shrinkToFit="1"/>
    </xf>
    <xf numFmtId="0" fontId="2" fillId="5" borderId="150" xfId="0" applyFont="1" applyFill="1" applyBorder="1" applyAlignment="1" applyProtection="1">
      <alignment horizontal="center" vertical="center"/>
    </xf>
    <xf numFmtId="0" fontId="2" fillId="5" borderId="134" xfId="0" applyFont="1" applyFill="1" applyBorder="1" applyAlignment="1" applyProtection="1">
      <alignment horizontal="center" vertical="center"/>
    </xf>
    <xf numFmtId="0" fontId="2" fillId="0" borderId="109" xfId="0" applyFont="1" applyBorder="1" applyProtection="1">
      <alignment vertical="center"/>
    </xf>
    <xf numFmtId="0" fontId="2" fillId="6" borderId="109" xfId="0" applyFont="1" applyFill="1" applyBorder="1" applyProtection="1">
      <alignment vertical="center"/>
    </xf>
    <xf numFmtId="0" fontId="2" fillId="0" borderId="0" xfId="0" applyFont="1" applyBorder="1" applyAlignment="1" applyProtection="1">
      <alignment vertical="center"/>
    </xf>
    <xf numFmtId="0" fontId="2" fillId="0" borderId="393" xfId="0" applyFont="1" applyBorder="1" applyProtection="1">
      <alignment vertical="center"/>
    </xf>
    <xf numFmtId="0" fontId="2" fillId="0" borderId="89" xfId="0" applyFont="1" applyBorder="1" applyProtection="1">
      <alignment vertical="center"/>
    </xf>
    <xf numFmtId="0" fontId="2" fillId="0" borderId="89" xfId="0" applyFont="1" applyFill="1" applyBorder="1" applyAlignment="1" applyProtection="1">
      <alignment horizontal="center" vertical="center" shrinkToFit="1"/>
    </xf>
    <xf numFmtId="0" fontId="2" fillId="0" borderId="97" xfId="0" applyFont="1" applyFill="1" applyBorder="1" applyAlignment="1" applyProtection="1">
      <alignment horizontal="center" vertical="center"/>
    </xf>
    <xf numFmtId="0" fontId="2" fillId="0" borderId="95" xfId="0" applyFont="1" applyFill="1" applyBorder="1" applyAlignment="1" applyProtection="1">
      <alignment horizontal="center" vertical="center"/>
    </xf>
    <xf numFmtId="0" fontId="2" fillId="0" borderId="400" xfId="0" applyFont="1" applyBorder="1" applyAlignment="1" applyProtection="1">
      <alignment horizontal="center" vertical="center" shrinkToFit="1"/>
    </xf>
    <xf numFmtId="0" fontId="2" fillId="0" borderId="401" xfId="0" applyFont="1" applyBorder="1" applyAlignment="1" applyProtection="1">
      <alignment horizontal="center" vertical="center" shrinkToFit="1"/>
    </xf>
    <xf numFmtId="0" fontId="2" fillId="0" borderId="151" xfId="0" applyFont="1" applyBorder="1" applyAlignment="1" applyProtection="1">
      <alignment horizontal="center" vertical="center"/>
    </xf>
    <xf numFmtId="176" fontId="2" fillId="0" borderId="0" xfId="0" applyNumberFormat="1" applyFont="1" applyFill="1" applyProtection="1">
      <alignment vertical="center"/>
    </xf>
    <xf numFmtId="176" fontId="2" fillId="0" borderId="0" xfId="0" applyNumberFormat="1" applyFont="1" applyFill="1" applyAlignment="1" applyProtection="1">
      <alignment vertical="center" shrinkToFit="1"/>
    </xf>
    <xf numFmtId="0" fontId="2" fillId="0" borderId="395" xfId="0" applyFont="1" applyBorder="1" applyAlignment="1" applyProtection="1">
      <alignment horizontal="center" vertical="center"/>
    </xf>
    <xf numFmtId="0" fontId="2" fillId="0" borderId="396" xfId="0" applyFont="1" applyFill="1" applyBorder="1" applyAlignment="1" applyProtection="1">
      <alignment horizontal="center" vertical="center"/>
    </xf>
    <xf numFmtId="0" fontId="2" fillId="0" borderId="88" xfId="0" applyFont="1" applyBorder="1" applyAlignment="1" applyProtection="1">
      <alignment horizontal="center" vertical="center" shrinkToFit="1"/>
    </xf>
    <xf numFmtId="0" fontId="2" fillId="0" borderId="151" xfId="0" applyFont="1" applyBorder="1" applyAlignment="1" applyProtection="1">
      <alignment horizontal="center" vertical="center" shrinkToFit="1"/>
    </xf>
    <xf numFmtId="58" fontId="3" fillId="0" borderId="397" xfId="0" applyNumberFormat="1" applyFont="1" applyBorder="1" applyAlignment="1" applyProtection="1">
      <alignment horizontal="center" vertical="center"/>
    </xf>
    <xf numFmtId="0" fontId="2" fillId="0" borderId="154" xfId="0" applyFont="1" applyBorder="1" applyAlignment="1" applyProtection="1">
      <alignment horizontal="center" vertical="center"/>
    </xf>
    <xf numFmtId="0" fontId="2" fillId="0" borderId="155" xfId="0" applyFont="1" applyBorder="1" applyAlignment="1" applyProtection="1">
      <alignment horizontal="center" vertical="center"/>
    </xf>
    <xf numFmtId="176" fontId="2" fillId="10" borderId="39" xfId="0" applyNumberFormat="1" applyFont="1" applyFill="1" applyBorder="1" applyProtection="1">
      <alignment vertical="center"/>
    </xf>
    <xf numFmtId="176" fontId="2" fillId="10" borderId="371" xfId="0" applyNumberFormat="1" applyFont="1" applyFill="1" applyBorder="1" applyProtection="1">
      <alignment vertical="center"/>
    </xf>
    <xf numFmtId="0" fontId="2" fillId="0" borderId="88" xfId="0" applyFont="1" applyFill="1" applyBorder="1" applyAlignment="1" applyProtection="1">
      <alignment vertical="center" shrinkToFit="1"/>
      <protection locked="0"/>
    </xf>
    <xf numFmtId="58" fontId="2" fillId="0" borderId="88" xfId="0" applyNumberFormat="1" applyFont="1" applyFill="1" applyBorder="1" applyAlignment="1" applyProtection="1">
      <alignment horizontal="center" vertical="center" shrinkToFit="1"/>
      <protection locked="0"/>
    </xf>
    <xf numFmtId="176" fontId="2" fillId="0" borderId="88" xfId="0" applyNumberFormat="1" applyFont="1" applyFill="1" applyBorder="1" applyProtection="1">
      <alignment vertical="center"/>
      <protection locked="0"/>
    </xf>
    <xf numFmtId="176" fontId="2" fillId="10" borderId="88" xfId="0" applyNumberFormat="1" applyFont="1" applyFill="1" applyBorder="1" applyProtection="1">
      <alignment vertical="center"/>
    </xf>
    <xf numFmtId="0" fontId="2" fillId="0" borderId="88" xfId="0" applyFont="1" applyBorder="1" applyAlignment="1" applyProtection="1">
      <alignment vertical="center"/>
    </xf>
    <xf numFmtId="0" fontId="2" fillId="10" borderId="315" xfId="0" applyNumberFormat="1" applyFont="1" applyFill="1" applyBorder="1" applyProtection="1">
      <alignment vertical="center"/>
    </xf>
    <xf numFmtId="176" fontId="2" fillId="10" borderId="316" xfId="0" applyNumberFormat="1" applyFont="1" applyFill="1" applyBorder="1" applyProtection="1">
      <alignment vertical="center"/>
    </xf>
    <xf numFmtId="0" fontId="2" fillId="10" borderId="331" xfId="0" applyNumberFormat="1" applyFont="1" applyFill="1" applyBorder="1" applyProtection="1">
      <alignment vertical="center"/>
    </xf>
    <xf numFmtId="176" fontId="2" fillId="10" borderId="332" xfId="0" applyNumberFormat="1" applyFont="1" applyFill="1" applyBorder="1" applyProtection="1">
      <alignment vertical="center"/>
    </xf>
    <xf numFmtId="58" fontId="2" fillId="0" borderId="136" xfId="0" applyNumberFormat="1" applyFont="1" applyFill="1" applyBorder="1" applyAlignment="1" applyProtection="1">
      <alignment horizontal="center" vertical="center" shrinkToFit="1"/>
      <protection locked="0"/>
    </xf>
    <xf numFmtId="58" fontId="2" fillId="0" borderId="141" xfId="0" applyNumberFormat="1" applyFont="1" applyFill="1" applyBorder="1" applyAlignment="1" applyProtection="1">
      <alignment horizontal="center" vertical="center" shrinkToFit="1"/>
      <protection locked="0"/>
    </xf>
    <xf numFmtId="58" fontId="2" fillId="0" borderId="143" xfId="0" applyNumberFormat="1" applyFont="1" applyFill="1" applyBorder="1" applyAlignment="1" applyProtection="1">
      <alignment horizontal="center" vertical="center" shrinkToFit="1"/>
      <protection locked="0"/>
    </xf>
    <xf numFmtId="58" fontId="2" fillId="0" borderId="109" xfId="0" applyNumberFormat="1" applyFont="1" applyFill="1" applyBorder="1" applyAlignment="1" applyProtection="1">
      <alignment horizontal="center" vertical="center" shrinkToFit="1"/>
      <protection locked="0"/>
    </xf>
    <xf numFmtId="0" fontId="2" fillId="10" borderId="152" xfId="0" applyFont="1" applyFill="1" applyBorder="1" applyAlignment="1" applyProtection="1">
      <alignment horizontal="center" vertical="center"/>
    </xf>
    <xf numFmtId="176" fontId="2" fillId="10" borderId="152" xfId="0" applyNumberFormat="1" applyFont="1" applyFill="1" applyBorder="1" applyProtection="1">
      <alignment vertical="center"/>
    </xf>
    <xf numFmtId="176" fontId="2" fillId="10" borderId="152" xfId="0" applyNumberFormat="1" applyFont="1" applyFill="1" applyBorder="1" applyAlignment="1" applyProtection="1">
      <alignment vertical="center"/>
    </xf>
    <xf numFmtId="0" fontId="2" fillId="4" borderId="88" xfId="0" applyFont="1" applyFill="1" applyBorder="1" applyAlignment="1" applyProtection="1">
      <alignment horizontal="center" vertical="center" shrinkToFit="1"/>
      <protection locked="0"/>
    </xf>
    <xf numFmtId="176" fontId="2" fillId="0" borderId="88" xfId="0" applyNumberFormat="1" applyFont="1" applyBorder="1" applyAlignment="1" applyProtection="1">
      <alignment vertical="center"/>
      <protection locked="0"/>
    </xf>
    <xf numFmtId="0" fontId="2" fillId="10" borderId="154" xfId="0" applyFont="1" applyFill="1" applyBorder="1" applyProtection="1">
      <alignment vertical="center"/>
    </xf>
    <xf numFmtId="176" fontId="2" fillId="10" borderId="155" xfId="0" applyNumberFormat="1" applyFont="1" applyFill="1" applyBorder="1" applyProtection="1">
      <alignment vertical="center"/>
    </xf>
    <xf numFmtId="0" fontId="2" fillId="0" borderId="156" xfId="0" applyFont="1" applyBorder="1" applyProtection="1">
      <alignment vertical="center"/>
      <protection locked="0"/>
    </xf>
    <xf numFmtId="176" fontId="2" fillId="0" borderId="157" xfId="0" applyNumberFormat="1" applyFont="1" applyBorder="1" applyProtection="1">
      <alignment vertical="center"/>
      <protection locked="0"/>
    </xf>
    <xf numFmtId="0" fontId="2" fillId="0" borderId="158" xfId="0" applyFont="1" applyBorder="1" applyProtection="1">
      <alignment vertical="center"/>
      <protection locked="0"/>
    </xf>
    <xf numFmtId="176" fontId="2" fillId="0" borderId="159" xfId="0" applyNumberFormat="1" applyFont="1" applyBorder="1" applyProtection="1">
      <alignment vertical="center"/>
      <protection locked="0"/>
    </xf>
    <xf numFmtId="0" fontId="2" fillId="0" borderId="160" xfId="0" applyFont="1" applyBorder="1" applyProtection="1">
      <alignment vertical="center"/>
      <protection locked="0"/>
    </xf>
    <xf numFmtId="176" fontId="2" fillId="0" borderId="161" xfId="0" applyNumberFormat="1" applyFont="1" applyBorder="1" applyProtection="1">
      <alignment vertical="center"/>
      <protection locked="0"/>
    </xf>
    <xf numFmtId="177" fontId="2" fillId="10" borderId="0" xfId="0" applyNumberFormat="1" applyFont="1" applyFill="1" applyAlignment="1" applyProtection="1">
      <alignment horizontal="center" vertical="center"/>
    </xf>
    <xf numFmtId="0" fontId="2" fillId="10" borderId="268" xfId="0" applyFont="1" applyFill="1" applyBorder="1" applyProtection="1">
      <alignment vertical="center"/>
    </xf>
    <xf numFmtId="0" fontId="2" fillId="10" borderId="269" xfId="0" applyFont="1" applyFill="1" applyBorder="1" applyProtection="1">
      <alignment vertical="center"/>
    </xf>
    <xf numFmtId="0" fontId="2" fillId="10" borderId="269" xfId="0" applyFont="1" applyFill="1" applyBorder="1" applyAlignment="1" applyProtection="1">
      <alignment horizontal="center" vertical="center"/>
    </xf>
    <xf numFmtId="0" fontId="2" fillId="10" borderId="269" xfId="0" applyFont="1" applyFill="1" applyBorder="1" applyAlignment="1" applyProtection="1">
      <alignment vertical="center" shrinkToFit="1"/>
    </xf>
    <xf numFmtId="0" fontId="2" fillId="10" borderId="270" xfId="0" applyFont="1" applyFill="1" applyBorder="1" applyAlignment="1" applyProtection="1">
      <alignment vertical="center" shrinkToFit="1"/>
    </xf>
    <xf numFmtId="176" fontId="2" fillId="10" borderId="48" xfId="0" applyNumberFormat="1" applyFont="1" applyFill="1" applyBorder="1" applyProtection="1">
      <alignment vertical="center"/>
    </xf>
    <xf numFmtId="176" fontId="2" fillId="10" borderId="51" xfId="0" applyNumberFormat="1" applyFont="1" applyFill="1" applyBorder="1" applyProtection="1">
      <alignment vertical="center"/>
    </xf>
    <xf numFmtId="176" fontId="2" fillId="10" borderId="56" xfId="0" applyNumberFormat="1" applyFont="1" applyFill="1" applyBorder="1" applyProtection="1">
      <alignment vertical="center"/>
    </xf>
    <xf numFmtId="176" fontId="2" fillId="10" borderId="0" xfId="0" applyNumberFormat="1" applyFont="1" applyFill="1" applyProtection="1">
      <alignment vertical="center"/>
    </xf>
    <xf numFmtId="180" fontId="2" fillId="10" borderId="96" xfId="0" applyNumberFormat="1" applyFont="1" applyFill="1" applyBorder="1" applyAlignment="1" applyProtection="1">
      <alignment horizontal="center" vertical="center"/>
    </xf>
    <xf numFmtId="176" fontId="2" fillId="10" borderId="58" xfId="0" applyNumberFormat="1" applyFont="1" applyFill="1" applyBorder="1" applyProtection="1">
      <alignment vertical="center"/>
    </xf>
    <xf numFmtId="176" fontId="2" fillId="10" borderId="62" xfId="0" applyNumberFormat="1" applyFont="1" applyFill="1" applyBorder="1" applyProtection="1">
      <alignment vertical="center"/>
    </xf>
    <xf numFmtId="176" fontId="2" fillId="10" borderId="66" xfId="0" applyNumberFormat="1" applyFont="1" applyFill="1" applyBorder="1" applyProtection="1">
      <alignment vertical="center"/>
    </xf>
    <xf numFmtId="176" fontId="2" fillId="10" borderId="60" xfId="0" applyNumberFormat="1" applyFont="1" applyFill="1" applyBorder="1" applyProtection="1">
      <alignment vertical="center"/>
    </xf>
    <xf numFmtId="176" fontId="2" fillId="10" borderId="64" xfId="0" applyNumberFormat="1" applyFont="1" applyFill="1" applyBorder="1" applyProtection="1">
      <alignment vertical="center"/>
    </xf>
    <xf numFmtId="176" fontId="2" fillId="10" borderId="69" xfId="0" applyNumberFormat="1" applyFont="1" applyFill="1" applyBorder="1" applyProtection="1">
      <alignment vertical="center"/>
    </xf>
    <xf numFmtId="176" fontId="2" fillId="10" borderId="73" xfId="0" applyNumberFormat="1" applyFont="1" applyFill="1" applyBorder="1" applyProtection="1">
      <alignment vertical="center"/>
    </xf>
    <xf numFmtId="176" fontId="2" fillId="10" borderId="82" xfId="0" applyNumberFormat="1" applyFont="1" applyFill="1" applyBorder="1" applyProtection="1">
      <alignment vertical="center"/>
    </xf>
    <xf numFmtId="176" fontId="2" fillId="10" borderId="87" xfId="0" applyNumberFormat="1" applyFont="1" applyFill="1" applyBorder="1" applyProtection="1">
      <alignment vertical="center"/>
    </xf>
    <xf numFmtId="176" fontId="2" fillId="10" borderId="40" xfId="0" applyNumberFormat="1" applyFont="1" applyFill="1" applyBorder="1" applyProtection="1">
      <alignment vertical="center"/>
    </xf>
    <xf numFmtId="176" fontId="2" fillId="10" borderId="41" xfId="0" applyNumberFormat="1" applyFont="1" applyFill="1" applyBorder="1" applyProtection="1">
      <alignment vertical="center"/>
    </xf>
    <xf numFmtId="176" fontId="2" fillId="10" borderId="86" xfId="0" applyNumberFormat="1" applyFont="1" applyFill="1" applyBorder="1" applyProtection="1">
      <alignment vertical="center"/>
    </xf>
    <xf numFmtId="176" fontId="2" fillId="10" borderId="100" xfId="0" applyNumberFormat="1" applyFont="1" applyFill="1" applyBorder="1" applyProtection="1">
      <alignment vertical="center"/>
    </xf>
    <xf numFmtId="176" fontId="2" fillId="10" borderId="101" xfId="0" applyNumberFormat="1" applyFont="1" applyFill="1" applyBorder="1" applyProtection="1">
      <alignment vertical="center"/>
    </xf>
    <xf numFmtId="176" fontId="2" fillId="10" borderId="111" xfId="0" applyNumberFormat="1" applyFont="1" applyFill="1" applyBorder="1" applyProtection="1">
      <alignment vertical="center"/>
    </xf>
    <xf numFmtId="176" fontId="2" fillId="10" borderId="112" xfId="0" applyNumberFormat="1" applyFont="1" applyFill="1" applyBorder="1" applyProtection="1">
      <alignment vertical="center"/>
    </xf>
    <xf numFmtId="176" fontId="2" fillId="10" borderId="117" xfId="0" applyNumberFormat="1" applyFont="1" applyFill="1" applyBorder="1" applyProtection="1">
      <alignment vertical="center"/>
    </xf>
    <xf numFmtId="176" fontId="2" fillId="10" borderId="118" xfId="0" applyNumberFormat="1" applyFont="1" applyFill="1" applyBorder="1" applyProtection="1">
      <alignment vertical="center"/>
    </xf>
    <xf numFmtId="176" fontId="2" fillId="10" borderId="120" xfId="0" applyNumberFormat="1" applyFont="1" applyFill="1" applyBorder="1" applyProtection="1">
      <alignment vertical="center"/>
    </xf>
    <xf numFmtId="176" fontId="2" fillId="10" borderId="121" xfId="0" applyNumberFormat="1" applyFont="1" applyFill="1" applyBorder="1" applyProtection="1">
      <alignment vertical="center"/>
    </xf>
    <xf numFmtId="176" fontId="2" fillId="10" borderId="124" xfId="0" applyNumberFormat="1" applyFont="1" applyFill="1" applyBorder="1" applyProtection="1">
      <alignment vertical="center"/>
    </xf>
    <xf numFmtId="176" fontId="2" fillId="10" borderId="125" xfId="0" applyNumberFormat="1" applyFont="1" applyFill="1" applyBorder="1" applyProtection="1">
      <alignment vertical="center"/>
    </xf>
    <xf numFmtId="176" fontId="2" fillId="10" borderId="126" xfId="0" applyNumberFormat="1" applyFont="1" applyFill="1" applyBorder="1" applyProtection="1">
      <alignment vertical="center"/>
    </xf>
    <xf numFmtId="176" fontId="4" fillId="10" borderId="0" xfId="0" applyNumberFormat="1" applyFont="1" applyFill="1" applyProtection="1">
      <alignment vertical="center"/>
    </xf>
    <xf numFmtId="187" fontId="2" fillId="10" borderId="88" xfId="0" applyNumberFormat="1" applyFont="1" applyFill="1" applyBorder="1" applyProtection="1">
      <alignment vertical="center"/>
    </xf>
    <xf numFmtId="187" fontId="2" fillId="10" borderId="128" xfId="0" applyNumberFormat="1" applyFont="1" applyFill="1" applyBorder="1" applyProtection="1">
      <alignment vertical="center"/>
    </xf>
    <xf numFmtId="187" fontId="2" fillId="10" borderId="107" xfId="0" applyNumberFormat="1" applyFont="1" applyFill="1" applyBorder="1" applyProtection="1">
      <alignment vertical="center"/>
    </xf>
    <xf numFmtId="187" fontId="2" fillId="10" borderId="130" xfId="0" applyNumberFormat="1" applyFont="1" applyFill="1" applyBorder="1" applyProtection="1">
      <alignment vertical="center"/>
    </xf>
    <xf numFmtId="0" fontId="2" fillId="10" borderId="137" xfId="0" applyFont="1" applyFill="1" applyBorder="1" applyProtection="1">
      <alignment vertical="center"/>
    </xf>
    <xf numFmtId="0" fontId="2" fillId="10" borderId="135" xfId="0" applyFont="1" applyFill="1" applyBorder="1" applyAlignment="1" applyProtection="1">
      <alignment horizontal="center" vertical="center"/>
    </xf>
    <xf numFmtId="0" fontId="2" fillId="10" borderId="140" xfId="0" applyFont="1" applyFill="1" applyBorder="1" applyProtection="1">
      <alignment vertical="center"/>
    </xf>
    <xf numFmtId="0" fontId="2" fillId="10" borderId="141" xfId="0" applyFont="1" applyFill="1" applyBorder="1" applyAlignment="1" applyProtection="1">
      <alignment horizontal="center" vertical="center"/>
    </xf>
    <xf numFmtId="0" fontId="2" fillId="10" borderId="144" xfId="0" applyFont="1" applyFill="1" applyBorder="1" applyProtection="1">
      <alignment vertical="center"/>
    </xf>
    <xf numFmtId="0" fontId="2" fillId="10" borderId="143" xfId="0" applyFont="1" applyFill="1" applyBorder="1" applyAlignment="1" applyProtection="1">
      <alignment horizontal="center" vertical="center"/>
    </xf>
    <xf numFmtId="0" fontId="2" fillId="10" borderId="146" xfId="0" applyFont="1" applyFill="1" applyBorder="1" applyProtection="1">
      <alignment vertical="center"/>
    </xf>
    <xf numFmtId="0" fontId="2" fillId="10" borderId="147" xfId="0" applyFont="1" applyFill="1" applyBorder="1" applyAlignment="1" applyProtection="1">
      <alignment horizontal="center" vertical="center"/>
    </xf>
    <xf numFmtId="0" fontId="2" fillId="10" borderId="149" xfId="0" applyFont="1" applyFill="1" applyBorder="1" applyProtection="1">
      <alignment vertical="center"/>
    </xf>
    <xf numFmtId="0" fontId="2" fillId="10" borderId="150" xfId="0" applyFont="1" applyFill="1" applyBorder="1" applyAlignment="1" applyProtection="1">
      <alignment horizontal="center" vertical="center"/>
    </xf>
    <xf numFmtId="0" fontId="2" fillId="10" borderId="339" xfId="0" applyFont="1" applyFill="1" applyBorder="1" applyAlignment="1" applyProtection="1">
      <alignment horizontal="center" vertical="center"/>
    </xf>
    <xf numFmtId="0" fontId="2" fillId="10" borderId="335" xfId="0" applyFont="1" applyFill="1" applyBorder="1" applyAlignment="1" applyProtection="1">
      <alignment horizontal="center" vertical="center"/>
    </xf>
    <xf numFmtId="0" fontId="2" fillId="10" borderId="337" xfId="0" applyFont="1" applyFill="1" applyBorder="1" applyAlignment="1" applyProtection="1">
      <alignment horizontal="center" vertical="center"/>
    </xf>
    <xf numFmtId="0" fontId="2" fillId="10" borderId="336" xfId="0" applyFont="1" applyFill="1" applyBorder="1" applyAlignment="1" applyProtection="1">
      <alignment horizontal="center" vertical="center"/>
    </xf>
    <xf numFmtId="0" fontId="2" fillId="10" borderId="338" xfId="0" applyFont="1" applyFill="1" applyBorder="1" applyAlignment="1" applyProtection="1">
      <alignment horizontal="center" vertical="center"/>
    </xf>
    <xf numFmtId="58" fontId="2" fillId="10" borderId="103" xfId="0" applyNumberFormat="1" applyFont="1" applyFill="1" applyBorder="1" applyProtection="1">
      <alignment vertical="center"/>
    </xf>
    <xf numFmtId="0" fontId="2" fillId="10" borderId="100" xfId="0" applyFont="1" applyFill="1" applyBorder="1" applyProtection="1">
      <alignment vertical="center"/>
    </xf>
    <xf numFmtId="0" fontId="2" fillId="10" borderId="301" xfId="0" applyFont="1" applyFill="1" applyBorder="1" applyProtection="1">
      <alignment vertical="center"/>
    </xf>
    <xf numFmtId="0" fontId="2" fillId="10" borderId="104" xfId="0" applyFont="1" applyFill="1" applyBorder="1" applyProtection="1">
      <alignment vertical="center"/>
    </xf>
    <xf numFmtId="0" fontId="2" fillId="10" borderId="139" xfId="0" applyFont="1" applyFill="1" applyBorder="1" applyAlignment="1" applyProtection="1">
      <alignment horizontal="center" vertical="center" shrinkToFit="1"/>
    </xf>
    <xf numFmtId="0" fontId="2" fillId="10" borderId="105" xfId="0" applyFont="1" applyFill="1" applyBorder="1" applyAlignment="1" applyProtection="1">
      <alignment horizontal="center" vertical="center" shrinkToFit="1"/>
    </xf>
    <xf numFmtId="0" fontId="2" fillId="10" borderId="307" xfId="0" applyFont="1" applyFill="1" applyBorder="1" applyProtection="1">
      <alignment vertical="center"/>
    </xf>
    <xf numFmtId="0" fontId="2" fillId="10" borderId="298" xfId="0" applyFont="1" applyFill="1" applyBorder="1" applyProtection="1">
      <alignment vertical="center"/>
    </xf>
    <xf numFmtId="0" fontId="2" fillId="10" borderId="115" xfId="0" applyFont="1" applyFill="1" applyBorder="1" applyProtection="1">
      <alignment vertical="center"/>
    </xf>
    <xf numFmtId="0" fontId="2" fillId="10" borderId="143" xfId="0" applyFont="1" applyFill="1" applyBorder="1" applyAlignment="1" applyProtection="1">
      <alignment horizontal="center" vertical="center" shrinkToFit="1"/>
    </xf>
    <xf numFmtId="0" fontId="2" fillId="10" borderId="64" xfId="0" applyFont="1" applyFill="1" applyBorder="1" applyAlignment="1" applyProtection="1">
      <alignment horizontal="center" vertical="center" shrinkToFit="1"/>
    </xf>
    <xf numFmtId="58" fontId="2" fillId="10" borderId="132" xfId="0" applyNumberFormat="1" applyFont="1" applyFill="1" applyBorder="1" applyProtection="1">
      <alignment vertical="center"/>
    </xf>
    <xf numFmtId="0" fontId="2" fillId="10" borderId="308" xfId="0" applyFont="1" applyFill="1" applyBorder="1" applyProtection="1">
      <alignment vertical="center"/>
    </xf>
    <xf numFmtId="0" fontId="2" fillId="10" borderId="299" xfId="0" applyFont="1" applyFill="1" applyBorder="1" applyProtection="1">
      <alignment vertical="center"/>
    </xf>
    <xf numFmtId="0" fontId="2" fillId="10" borderId="133" xfId="0" applyFont="1" applyFill="1" applyBorder="1" applyProtection="1">
      <alignment vertical="center"/>
    </xf>
    <xf numFmtId="0" fontId="2" fillId="10" borderId="150" xfId="0" applyFont="1" applyFill="1" applyBorder="1" applyAlignment="1" applyProtection="1">
      <alignment horizontal="center" vertical="center" shrinkToFit="1"/>
    </xf>
    <xf numFmtId="0" fontId="2" fillId="10" borderId="134" xfId="0" applyFont="1" applyFill="1" applyBorder="1" applyAlignment="1" applyProtection="1">
      <alignment horizontal="center" vertical="center" shrinkToFit="1"/>
    </xf>
    <xf numFmtId="0" fontId="2" fillId="10" borderId="106" xfId="0" applyFont="1" applyFill="1" applyBorder="1" applyProtection="1">
      <alignment vertical="center"/>
    </xf>
    <xf numFmtId="0" fontId="2" fillId="10" borderId="107" xfId="0" applyFont="1" applyFill="1" applyBorder="1" applyProtection="1">
      <alignment vertical="center"/>
    </xf>
    <xf numFmtId="0" fontId="2" fillId="10" borderId="108" xfId="0" applyFont="1" applyFill="1" applyBorder="1" applyProtection="1">
      <alignment vertical="center"/>
    </xf>
    <xf numFmtId="176" fontId="2" fillId="10" borderId="0" xfId="0" applyNumberFormat="1" applyFont="1" applyFill="1" applyAlignment="1" applyProtection="1">
      <alignment vertical="center" shrinkToFit="1"/>
    </xf>
    <xf numFmtId="0" fontId="2" fillId="0" borderId="89" xfId="0" applyFont="1" applyFill="1" applyBorder="1" applyAlignment="1" applyProtection="1">
      <alignment horizontal="center" vertical="center"/>
    </xf>
    <xf numFmtId="0" fontId="2" fillId="10" borderId="103" xfId="0" applyFont="1" applyFill="1" applyBorder="1" applyAlignment="1" applyProtection="1">
      <alignment horizontal="center" vertical="center" shrinkToFit="1"/>
    </xf>
    <xf numFmtId="0" fontId="2" fillId="10" borderId="301" xfId="0" applyFont="1" applyFill="1" applyBorder="1" applyAlignment="1" applyProtection="1">
      <alignment horizontal="center" vertical="center" shrinkToFit="1"/>
    </xf>
    <xf numFmtId="0" fontId="2" fillId="10" borderId="114" xfId="0" applyFont="1" applyFill="1" applyBorder="1" applyAlignment="1" applyProtection="1">
      <alignment horizontal="center" vertical="center" shrinkToFit="1"/>
    </xf>
    <xf numFmtId="0" fontId="2" fillId="10" borderId="298" xfId="0" applyFont="1" applyFill="1" applyBorder="1" applyAlignment="1" applyProtection="1">
      <alignment horizontal="center" vertical="center" shrinkToFit="1"/>
    </xf>
    <xf numFmtId="0" fontId="2" fillId="10" borderId="298" xfId="0" applyFont="1" applyFill="1" applyBorder="1" applyAlignment="1" applyProtection="1">
      <alignment vertical="center" shrinkToFit="1"/>
    </xf>
    <xf numFmtId="0" fontId="2" fillId="10" borderId="132" xfId="0" applyFont="1" applyFill="1" applyBorder="1" applyAlignment="1" applyProtection="1">
      <alignment horizontal="center" vertical="center" shrinkToFit="1"/>
    </xf>
    <xf numFmtId="0" fontId="2" fillId="10" borderId="299" xfId="0" applyFont="1" applyFill="1" applyBorder="1" applyAlignment="1" applyProtection="1">
      <alignment horizontal="center" vertical="center" shrinkToFit="1"/>
    </xf>
    <xf numFmtId="0" fontId="2" fillId="10" borderId="399" xfId="0" applyFont="1" applyFill="1" applyBorder="1" applyAlignment="1" applyProtection="1">
      <alignment horizontal="center" vertical="center" shrinkToFit="1"/>
    </xf>
    <xf numFmtId="0" fontId="2" fillId="10" borderId="402" xfId="0" applyFont="1" applyFill="1" applyBorder="1" applyAlignment="1" applyProtection="1">
      <alignment horizontal="center" vertical="center" shrinkToFit="1"/>
    </xf>
    <xf numFmtId="0" fontId="2" fillId="10" borderId="123" xfId="0" applyFont="1" applyFill="1" applyBorder="1" applyProtection="1">
      <alignment vertical="center"/>
    </xf>
    <xf numFmtId="0" fontId="2" fillId="10" borderId="293" xfId="0" applyFont="1" applyFill="1" applyBorder="1" applyProtection="1">
      <alignment vertical="center"/>
    </xf>
    <xf numFmtId="0" fontId="2" fillId="10" borderId="294" xfId="0" applyFont="1" applyFill="1" applyBorder="1" applyProtection="1">
      <alignment vertical="center"/>
    </xf>
    <xf numFmtId="58" fontId="2" fillId="10" borderId="394" xfId="0" applyNumberFormat="1" applyFont="1" applyFill="1" applyBorder="1" applyProtection="1">
      <alignment vertical="center"/>
    </xf>
    <xf numFmtId="177" fontId="2" fillId="10" borderId="390" xfId="0" applyNumberFormat="1" applyFont="1" applyFill="1" applyBorder="1" applyAlignment="1" applyProtection="1">
      <alignment horizontal="right" vertical="center"/>
    </xf>
    <xf numFmtId="177" fontId="2" fillId="10" borderId="391" xfId="0" applyNumberFormat="1" applyFont="1" applyFill="1" applyBorder="1" applyAlignment="1" applyProtection="1">
      <alignment horizontal="right" vertical="center"/>
    </xf>
    <xf numFmtId="177" fontId="2" fillId="10" borderId="392" xfId="0" applyNumberFormat="1" applyFont="1" applyFill="1" applyBorder="1" applyAlignment="1" applyProtection="1">
      <alignment horizontal="right" vertical="center"/>
    </xf>
    <xf numFmtId="0" fontId="2" fillId="10" borderId="394" xfId="0" applyFont="1" applyFill="1" applyBorder="1" applyProtection="1">
      <alignment vertical="center"/>
    </xf>
    <xf numFmtId="0" fontId="2" fillId="10" borderId="390" xfId="0" applyFont="1" applyFill="1" applyBorder="1" applyAlignment="1" applyProtection="1">
      <alignment horizontal="right" vertical="center"/>
    </xf>
    <xf numFmtId="0" fontId="2" fillId="10" borderId="392" xfId="0" applyFont="1" applyFill="1" applyBorder="1" applyAlignment="1" applyProtection="1">
      <alignment horizontal="right" vertical="center"/>
    </xf>
    <xf numFmtId="0" fontId="2" fillId="10" borderId="398" xfId="0" applyFont="1" applyFill="1" applyBorder="1" applyAlignment="1" applyProtection="1">
      <alignment horizontal="center" vertical="center"/>
    </xf>
    <xf numFmtId="0" fontId="2" fillId="10" borderId="116" xfId="0" applyFont="1" applyFill="1" applyBorder="1" applyAlignment="1" applyProtection="1">
      <alignment horizontal="center" vertical="center"/>
    </xf>
    <xf numFmtId="0" fontId="2" fillId="10" borderId="98" xfId="0" applyFont="1" applyFill="1" applyBorder="1" applyAlignment="1" applyProtection="1">
      <alignment horizontal="center" vertical="center"/>
    </xf>
    <xf numFmtId="0" fontId="2" fillId="10" borderId="153" xfId="0" applyFont="1" applyFill="1" applyBorder="1" applyAlignment="1" applyProtection="1">
      <alignment horizontal="center" vertical="center"/>
    </xf>
    <xf numFmtId="0" fontId="2" fillId="10" borderId="149" xfId="0" applyFont="1" applyFill="1" applyBorder="1" applyAlignment="1" applyProtection="1">
      <alignment horizontal="center" vertical="center"/>
    </xf>
    <xf numFmtId="0" fontId="2" fillId="10" borderId="134" xfId="0" applyFont="1" applyFill="1" applyBorder="1" applyAlignment="1" applyProtection="1">
      <alignment horizontal="center" vertical="center"/>
    </xf>
    <xf numFmtId="176" fontId="2" fillId="10" borderId="106" xfId="0" applyNumberFormat="1" applyFont="1" applyFill="1" applyBorder="1" applyProtection="1">
      <alignment vertical="center"/>
    </xf>
    <xf numFmtId="176" fontId="2" fillId="10" borderId="107" xfId="0" applyNumberFormat="1" applyFont="1" applyFill="1" applyBorder="1" applyProtection="1">
      <alignment vertical="center"/>
    </xf>
    <xf numFmtId="176" fontId="2" fillId="10" borderId="108" xfId="0" applyNumberFormat="1" applyFont="1" applyFill="1" applyBorder="1" applyProtection="1">
      <alignment vertical="center"/>
    </xf>
    <xf numFmtId="0" fontId="2" fillId="0" borderId="288" xfId="0" applyFont="1" applyBorder="1" applyAlignment="1" applyProtection="1">
      <alignment vertical="center" shrinkToFit="1"/>
    </xf>
    <xf numFmtId="0" fontId="2" fillId="0" borderId="272" xfId="0" applyFont="1" applyBorder="1" applyAlignment="1" applyProtection="1">
      <alignment vertical="center" shrinkToFit="1"/>
    </xf>
    <xf numFmtId="0" fontId="2" fillId="0" borderId="273" xfId="0" applyFont="1" applyBorder="1" applyAlignment="1" applyProtection="1">
      <alignment vertical="center" shrinkToFit="1"/>
    </xf>
    <xf numFmtId="176" fontId="2" fillId="10" borderId="369" xfId="0" applyNumberFormat="1" applyFont="1" applyFill="1" applyBorder="1" applyProtection="1">
      <alignment vertical="center"/>
    </xf>
    <xf numFmtId="176" fontId="2" fillId="10" borderId="45" xfId="0" applyNumberFormat="1" applyFont="1" applyFill="1" applyBorder="1" applyProtection="1">
      <alignment vertical="center"/>
    </xf>
    <xf numFmtId="58" fontId="2" fillId="5" borderId="0" xfId="0" applyNumberFormat="1" applyFont="1" applyFill="1" applyAlignment="1" applyProtection="1">
      <alignment horizontal="center" vertical="center" shrinkToFit="1"/>
      <protection locked="0"/>
    </xf>
    <xf numFmtId="0" fontId="2" fillId="10" borderId="301" xfId="0" applyFont="1" applyFill="1" applyBorder="1" applyAlignment="1" applyProtection="1">
      <alignment vertical="center" shrinkToFit="1"/>
    </xf>
    <xf numFmtId="0" fontId="2" fillId="10" borderId="301" xfId="0" applyFont="1" applyFill="1" applyBorder="1" applyAlignment="1" applyProtection="1">
      <alignment vertical="center"/>
    </xf>
    <xf numFmtId="0" fontId="2" fillId="10" borderId="302" xfId="0" applyFont="1" applyFill="1" applyBorder="1" applyAlignment="1" applyProtection="1">
      <alignment vertical="center"/>
    </xf>
    <xf numFmtId="0" fontId="2" fillId="10" borderId="298" xfId="0" applyFont="1" applyFill="1" applyBorder="1" applyAlignment="1" applyProtection="1">
      <alignment vertical="center"/>
    </xf>
    <xf numFmtId="0" fontId="2" fillId="10" borderId="357" xfId="0" applyFont="1" applyFill="1" applyBorder="1" applyAlignment="1" applyProtection="1">
      <alignment vertical="center"/>
    </xf>
    <xf numFmtId="0" fontId="2" fillId="10" borderId="299" xfId="0" applyFont="1" applyFill="1" applyBorder="1" applyAlignment="1" applyProtection="1">
      <alignment vertical="center" shrinkToFit="1"/>
    </xf>
    <xf numFmtId="0" fontId="2" fillId="10" borderId="299" xfId="0" applyFont="1" applyFill="1" applyBorder="1" applyAlignment="1" applyProtection="1">
      <alignment vertical="center"/>
    </xf>
    <xf numFmtId="0" fontId="2" fillId="10" borderId="300" xfId="0" applyFont="1" applyFill="1" applyBorder="1" applyAlignment="1" applyProtection="1">
      <alignment vertical="center"/>
    </xf>
    <xf numFmtId="0" fontId="8" fillId="0" borderId="0" xfId="0" applyFont="1" applyProtection="1">
      <alignment vertical="center"/>
    </xf>
    <xf numFmtId="0" fontId="8" fillId="0" borderId="0" xfId="0" applyFont="1" applyBorder="1" applyProtection="1">
      <alignment vertical="center"/>
    </xf>
    <xf numFmtId="0" fontId="9" fillId="0" borderId="0" xfId="0" applyFont="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xf>
    <xf numFmtId="0" fontId="8" fillId="0" borderId="0" xfId="0" applyFont="1" applyAlignment="1" applyProtection="1">
      <alignment vertical="center"/>
    </xf>
    <xf numFmtId="0" fontId="8" fillId="0" borderId="0" xfId="0" applyFont="1" applyBorder="1" applyAlignment="1" applyProtection="1">
      <alignment horizontal="center" vertical="center"/>
    </xf>
    <xf numFmtId="0" fontId="12" fillId="0" borderId="0" xfId="0" applyFont="1" applyFill="1" applyBorder="1" applyAlignment="1" applyProtection="1">
      <alignment horizontal="distributed" vertical="center"/>
    </xf>
    <xf numFmtId="0" fontId="8" fillId="0" borderId="0" xfId="0" applyFont="1" applyFill="1" applyBorder="1" applyAlignment="1" applyProtection="1">
      <alignment vertical="center"/>
    </xf>
    <xf numFmtId="0" fontId="10" fillId="0" borderId="0" xfId="0" applyFont="1" applyProtection="1">
      <alignment vertical="center"/>
    </xf>
    <xf numFmtId="0" fontId="14" fillId="0" borderId="0" xfId="0" applyFont="1" applyFill="1" applyBorder="1" applyAlignment="1" applyProtection="1">
      <alignment horizontal="distributed" vertical="center"/>
    </xf>
    <xf numFmtId="0" fontId="12" fillId="0" borderId="0" xfId="0" applyFont="1" applyFill="1" applyBorder="1" applyAlignment="1" applyProtection="1">
      <alignment horizontal="distributed" vertical="center" indent="1"/>
    </xf>
    <xf numFmtId="0" fontId="8" fillId="0" borderId="0" xfId="0" applyFont="1" applyFill="1" applyBorder="1" applyProtection="1">
      <alignment vertical="center"/>
    </xf>
    <xf numFmtId="0" fontId="8" fillId="0" borderId="0" xfId="0" applyFont="1" applyBorder="1" applyAlignment="1" applyProtection="1">
      <alignment vertical="center"/>
    </xf>
    <xf numFmtId="0" fontId="14" fillId="0" borderId="0" xfId="0" applyFont="1" applyFill="1" applyBorder="1" applyAlignment="1" applyProtection="1">
      <alignment horizontal="distributed" vertical="center" wrapText="1"/>
    </xf>
    <xf numFmtId="0" fontId="8" fillId="0" borderId="0" xfId="0" applyFont="1" applyBorder="1" applyAlignment="1" applyProtection="1"/>
    <xf numFmtId="178" fontId="2" fillId="11" borderId="136" xfId="0" applyNumberFormat="1" applyFont="1" applyFill="1" applyBorder="1" applyAlignment="1" applyProtection="1">
      <alignment horizontal="left" vertical="center" shrinkToFit="1"/>
      <protection locked="0"/>
    </xf>
    <xf numFmtId="178" fontId="2" fillId="11" borderId="141" xfId="0" applyNumberFormat="1" applyFont="1" applyFill="1" applyBorder="1" applyAlignment="1" applyProtection="1">
      <alignment horizontal="left" vertical="center" shrinkToFit="1"/>
      <protection locked="0"/>
    </xf>
    <xf numFmtId="178" fontId="2" fillId="11" borderId="143" xfId="0" applyNumberFormat="1" applyFont="1" applyFill="1" applyBorder="1" applyAlignment="1" applyProtection="1">
      <alignment horizontal="left" vertical="center" shrinkToFit="1"/>
      <protection locked="0"/>
    </xf>
    <xf numFmtId="178" fontId="2" fillId="11" borderId="109" xfId="0" applyNumberFormat="1" applyFont="1" applyFill="1" applyBorder="1" applyAlignment="1" applyProtection="1">
      <alignment horizontal="left" vertical="center" shrinkToFit="1"/>
      <protection locked="0"/>
    </xf>
    <xf numFmtId="176" fontId="2" fillId="5" borderId="88" xfId="0" applyNumberFormat="1" applyFont="1" applyFill="1" applyBorder="1" applyProtection="1">
      <alignment vertical="center"/>
    </xf>
    <xf numFmtId="0" fontId="2" fillId="0" borderId="305" xfId="0" applyNumberFormat="1" applyFont="1" applyFill="1" applyBorder="1" applyAlignment="1" applyProtection="1">
      <alignment vertical="center" shrinkToFit="1"/>
      <protection locked="0"/>
    </xf>
    <xf numFmtId="0" fontId="2" fillId="0" borderId="306" xfId="0" applyNumberFormat="1" applyFont="1" applyFill="1" applyBorder="1" applyAlignment="1" applyProtection="1">
      <alignment vertical="center" shrinkToFit="1"/>
      <protection locked="0"/>
    </xf>
    <xf numFmtId="0" fontId="2" fillId="0" borderId="311" xfId="0" applyNumberFormat="1" applyFont="1" applyFill="1" applyBorder="1" applyAlignment="1" applyProtection="1">
      <alignment vertical="center" shrinkToFit="1"/>
      <protection locked="0"/>
    </xf>
    <xf numFmtId="0" fontId="2" fillId="0" borderId="313" xfId="0" applyNumberFormat="1" applyFont="1" applyFill="1" applyBorder="1" applyAlignment="1" applyProtection="1">
      <alignment vertical="center" shrinkToFit="1"/>
      <protection locked="0"/>
    </xf>
    <xf numFmtId="176" fontId="2" fillId="10" borderId="380" xfId="0" applyNumberFormat="1" applyFont="1" applyFill="1" applyBorder="1" applyProtection="1">
      <alignment vertical="center"/>
    </xf>
    <xf numFmtId="0" fontId="2" fillId="0" borderId="20" xfId="0" applyFont="1" applyBorder="1" applyAlignment="1" applyProtection="1">
      <alignment horizontal="distributed" vertical="center" indent="1"/>
    </xf>
    <xf numFmtId="176" fontId="2" fillId="12" borderId="0" xfId="0" applyNumberFormat="1" applyFont="1" applyFill="1" applyAlignment="1" applyProtection="1">
      <alignment vertical="center" shrinkToFit="1"/>
    </xf>
    <xf numFmtId="0" fontId="2" fillId="0" borderId="418" xfId="0" applyFont="1" applyBorder="1" applyAlignment="1" applyProtection="1">
      <alignment horizontal="left" vertical="center" shrinkToFit="1"/>
    </xf>
    <xf numFmtId="0" fontId="2" fillId="0" borderId="324" xfId="0" applyFont="1" applyFill="1" applyBorder="1" applyAlignment="1" applyProtection="1">
      <alignment horizontal="center" vertical="center"/>
      <protection locked="0"/>
    </xf>
    <xf numFmtId="0" fontId="2" fillId="0" borderId="432" xfId="0" applyFont="1" applyBorder="1" applyProtection="1">
      <alignment vertical="center"/>
    </xf>
    <xf numFmtId="0" fontId="12" fillId="0" borderId="0" xfId="0" applyFont="1" applyBorder="1" applyAlignment="1" applyProtection="1">
      <alignment horizontal="center" vertical="center"/>
    </xf>
    <xf numFmtId="0" fontId="2" fillId="0" borderId="93" xfId="0" applyFont="1" applyBorder="1" applyAlignment="1" applyProtection="1">
      <alignment horizontal="center" vertical="center"/>
    </xf>
    <xf numFmtId="0" fontId="2" fillId="0" borderId="94" xfId="0" applyFont="1" applyBorder="1" applyAlignment="1" applyProtection="1">
      <alignment horizontal="center" vertical="center"/>
    </xf>
    <xf numFmtId="176" fontId="2" fillId="0" borderId="360" xfId="0" applyNumberFormat="1" applyFont="1" applyBorder="1" applyProtection="1">
      <alignment vertical="center"/>
      <protection locked="0"/>
    </xf>
    <xf numFmtId="176" fontId="2" fillId="0" borderId="364" xfId="0" applyNumberFormat="1" applyFont="1" applyBorder="1" applyProtection="1">
      <alignment vertical="center"/>
      <protection locked="0"/>
    </xf>
    <xf numFmtId="0" fontId="11" fillId="0" borderId="0" xfId="0" applyFont="1" applyBorder="1" applyAlignment="1" applyProtection="1">
      <alignment horizontal="distributed" vertical="center" justifyLastLine="1"/>
    </xf>
    <xf numFmtId="0" fontId="12" fillId="0" borderId="0" xfId="0" applyFont="1" applyBorder="1" applyAlignment="1" applyProtection="1">
      <alignment vertical="center"/>
    </xf>
    <xf numFmtId="0" fontId="10" fillId="0" borderId="0" xfId="0" applyFont="1" applyBorder="1" applyAlignment="1" applyProtection="1">
      <alignment horizontal="distributed" vertical="center"/>
    </xf>
    <xf numFmtId="0" fontId="8" fillId="0" borderId="0" xfId="0" applyFont="1" applyAlignment="1" applyProtection="1">
      <alignment horizontal="left" vertical="center"/>
    </xf>
    <xf numFmtId="0" fontId="12" fillId="0" borderId="0" xfId="0" applyFont="1" applyFill="1" applyBorder="1" applyAlignment="1" applyProtection="1">
      <alignment vertical="center" shrinkToFit="1"/>
    </xf>
    <xf numFmtId="0" fontId="12" fillId="0" borderId="169" xfId="0" applyFont="1" applyBorder="1" applyAlignment="1" applyProtection="1">
      <alignment horizontal="distributed" vertical="center"/>
    </xf>
    <xf numFmtId="0" fontId="12" fillId="0" borderId="0" xfId="0" applyFont="1" applyBorder="1" applyAlignment="1" applyProtection="1">
      <alignment horizontal="distributed" vertical="center"/>
    </xf>
    <xf numFmtId="0" fontId="20" fillId="0" borderId="0" xfId="0" applyFont="1" applyAlignment="1" applyProtection="1">
      <alignment horizontal="center" vertical="center"/>
    </xf>
    <xf numFmtId="0" fontId="13" fillId="0" borderId="0" xfId="0" applyFont="1" applyFill="1" applyBorder="1" applyAlignment="1" applyProtection="1">
      <alignment horizontal="distributed" vertical="center" shrinkToFit="1"/>
    </xf>
    <xf numFmtId="0" fontId="22" fillId="0" borderId="0" xfId="0" applyFont="1" applyBorder="1" applyAlignment="1" applyProtection="1">
      <alignment vertical="center"/>
    </xf>
    <xf numFmtId="0" fontId="13" fillId="0" borderId="0" xfId="0" applyFont="1" applyBorder="1" applyAlignment="1" applyProtection="1">
      <alignment horizontal="center" vertical="center"/>
    </xf>
    <xf numFmtId="0" fontId="2" fillId="0" borderId="88" xfId="0" applyFont="1" applyBorder="1" applyAlignment="1" applyProtection="1">
      <alignment horizontal="center" vertical="center"/>
    </xf>
    <xf numFmtId="191" fontId="2" fillId="10" borderId="88" xfId="0" applyNumberFormat="1" applyFont="1" applyFill="1" applyBorder="1" applyProtection="1">
      <alignment vertical="center"/>
    </xf>
    <xf numFmtId="191" fontId="2" fillId="0" borderId="88" xfId="0" applyNumberFormat="1" applyFont="1" applyBorder="1" applyProtection="1">
      <alignment vertical="center"/>
      <protection locked="0"/>
    </xf>
    <xf numFmtId="0" fontId="2" fillId="0" borderId="432" xfId="0" applyFont="1" applyBorder="1" applyAlignment="1" applyProtection="1">
      <alignment vertical="center"/>
      <protection locked="0"/>
    </xf>
    <xf numFmtId="0" fontId="13" fillId="0" borderId="0" xfId="0" applyFont="1" applyBorder="1" applyAlignment="1" applyProtection="1">
      <alignment vertical="center"/>
    </xf>
    <xf numFmtId="0" fontId="12" fillId="0" borderId="0" xfId="0" applyFont="1" applyBorder="1" applyAlignment="1" applyProtection="1">
      <alignment vertical="center"/>
    </xf>
    <xf numFmtId="0" fontId="12" fillId="0" borderId="0" xfId="0" applyFont="1" applyFill="1" applyBorder="1" applyAlignment="1" applyProtection="1">
      <alignment vertical="center" shrinkToFit="1"/>
    </xf>
    <xf numFmtId="0" fontId="2" fillId="0" borderId="433" xfId="0" applyFont="1" applyBorder="1" applyAlignment="1" applyProtection="1">
      <alignment vertical="center"/>
      <protection locked="0"/>
    </xf>
    <xf numFmtId="0" fontId="2" fillId="0" borderId="434" xfId="0" applyFont="1" applyBorder="1" applyAlignment="1" applyProtection="1">
      <alignment vertical="center"/>
      <protection locked="0"/>
    </xf>
    <xf numFmtId="0" fontId="12" fillId="0" borderId="0" xfId="0" applyFont="1" applyAlignment="1" applyProtection="1">
      <alignment vertical="center"/>
    </xf>
    <xf numFmtId="0" fontId="8" fillId="0" borderId="14" xfId="0" applyFont="1" applyBorder="1" applyAlignment="1" applyProtection="1">
      <alignment vertical="center"/>
    </xf>
    <xf numFmtId="0" fontId="8" fillId="0" borderId="20" xfId="0" applyFont="1" applyBorder="1" applyProtection="1">
      <alignment vertical="center"/>
    </xf>
    <xf numFmtId="0" fontId="8" fillId="0" borderId="21" xfId="0" applyFont="1" applyBorder="1" applyProtection="1">
      <alignment vertical="center"/>
    </xf>
    <xf numFmtId="0" fontId="12" fillId="0" borderId="11" xfId="0" applyFont="1" applyBorder="1" applyAlignment="1" applyProtection="1">
      <alignment vertical="center"/>
    </xf>
    <xf numFmtId="0" fontId="12" fillId="0" borderId="20" xfId="0" applyFont="1" applyBorder="1" applyAlignment="1" applyProtection="1">
      <alignment vertical="center"/>
    </xf>
    <xf numFmtId="0" fontId="12" fillId="0" borderId="21" xfId="0" applyFont="1" applyBorder="1" applyAlignment="1" applyProtection="1">
      <alignment vertical="center"/>
    </xf>
    <xf numFmtId="0" fontId="12" fillId="0" borderId="22" xfId="0" applyFont="1" applyBorder="1" applyAlignment="1" applyProtection="1">
      <alignment vertical="center"/>
    </xf>
    <xf numFmtId="0" fontId="2" fillId="0" borderId="435" xfId="0" applyFont="1" applyBorder="1" applyProtection="1">
      <alignment vertical="center"/>
    </xf>
    <xf numFmtId="0" fontId="2" fillId="10" borderId="436" xfId="0" applyFont="1" applyFill="1" applyBorder="1" applyProtection="1">
      <alignment vertical="center"/>
    </xf>
    <xf numFmtId="0" fontId="2" fillId="0" borderId="27" xfId="0" applyFont="1" applyBorder="1" applyProtection="1">
      <alignment vertical="center"/>
    </xf>
    <xf numFmtId="0" fontId="2" fillId="0" borderId="418" xfId="0" applyFont="1" applyBorder="1" applyProtection="1">
      <alignment vertical="center"/>
    </xf>
    <xf numFmtId="0" fontId="2" fillId="0" borderId="88" xfId="0" applyFont="1" applyBorder="1" applyAlignment="1" applyProtection="1">
      <alignment horizontal="center" vertical="center"/>
    </xf>
    <xf numFmtId="191" fontId="2" fillId="0" borderId="0" xfId="0" applyNumberFormat="1" applyFont="1" applyProtection="1">
      <alignment vertical="center"/>
    </xf>
    <xf numFmtId="0" fontId="2" fillId="10" borderId="334" xfId="0" applyFont="1" applyFill="1" applyBorder="1" applyAlignment="1" applyProtection="1">
      <alignment horizontal="center" vertical="center"/>
    </xf>
    <xf numFmtId="0" fontId="2" fillId="0" borderId="432" xfId="0" applyFont="1" applyBorder="1" applyAlignment="1" applyProtection="1">
      <alignment horizontal="center" vertical="center"/>
    </xf>
    <xf numFmtId="0" fontId="8" fillId="0" borderId="172" xfId="0" applyFont="1" applyBorder="1" applyAlignment="1" applyProtection="1">
      <alignment horizontal="center" vertical="center"/>
    </xf>
    <xf numFmtId="0" fontId="8" fillId="0" borderId="169" xfId="0" applyFont="1" applyBorder="1" applyAlignment="1" applyProtection="1">
      <alignment horizontal="center" vertical="center"/>
    </xf>
    <xf numFmtId="0" fontId="2" fillId="0" borderId="432" xfId="0" applyFont="1" applyBorder="1" applyAlignment="1" applyProtection="1">
      <alignment horizontal="center" vertical="center"/>
      <protection locked="0"/>
    </xf>
    <xf numFmtId="176" fontId="2" fillId="0" borderId="88" xfId="0" applyNumberFormat="1" applyFont="1" applyBorder="1" applyAlignment="1" applyProtection="1">
      <alignment horizontal="center" vertical="center"/>
    </xf>
    <xf numFmtId="181" fontId="2" fillId="0" borderId="61" xfId="0" applyNumberFormat="1" applyFont="1" applyBorder="1" applyProtection="1">
      <alignment vertical="center"/>
    </xf>
    <xf numFmtId="0" fontId="12" fillId="0" borderId="0" xfId="0" applyFont="1" applyBorder="1" applyAlignment="1" applyProtection="1">
      <alignment vertical="center"/>
    </xf>
    <xf numFmtId="0" fontId="2" fillId="13" borderId="320" xfId="0" applyFont="1" applyFill="1" applyBorder="1" applyAlignment="1" applyProtection="1">
      <alignment horizontal="center" vertical="center"/>
    </xf>
    <xf numFmtId="0" fontId="2" fillId="13" borderId="320" xfId="0" applyNumberFormat="1" applyFont="1" applyFill="1" applyBorder="1" applyAlignment="1" applyProtection="1">
      <alignment horizontal="center" vertical="center"/>
    </xf>
    <xf numFmtId="0" fontId="2" fillId="13" borderId="321" xfId="0" applyNumberFormat="1" applyFont="1" applyFill="1" applyBorder="1" applyAlignment="1" applyProtection="1">
      <alignment vertical="center" shrinkToFit="1"/>
    </xf>
    <xf numFmtId="176" fontId="2" fillId="13" borderId="322" xfId="0" applyNumberFormat="1" applyFont="1" applyFill="1" applyBorder="1" applyProtection="1">
      <alignment vertical="center"/>
    </xf>
    <xf numFmtId="0" fontId="2" fillId="0" borderId="446" xfId="0" applyFont="1" applyBorder="1" applyAlignment="1" applyProtection="1">
      <alignment horizontal="center" vertical="center"/>
    </xf>
    <xf numFmtId="58" fontId="2" fillId="0" borderId="447" xfId="0" applyNumberFormat="1" applyFont="1" applyFill="1" applyBorder="1" applyAlignment="1" applyProtection="1">
      <alignment horizontal="center" vertical="center"/>
      <protection locked="0"/>
    </xf>
    <xf numFmtId="178" fontId="2" fillId="11" borderId="448" xfId="0" applyNumberFormat="1" applyFont="1" applyFill="1" applyBorder="1" applyAlignment="1" applyProtection="1">
      <alignment horizontal="left" vertical="center"/>
      <protection locked="0"/>
    </xf>
    <xf numFmtId="0" fontId="2" fillId="0" borderId="449" xfId="0" applyFont="1" applyBorder="1" applyAlignment="1" applyProtection="1">
      <alignment horizontal="distributed" vertical="center" indent="1"/>
    </xf>
    <xf numFmtId="186" fontId="2" fillId="0" borderId="447" xfId="0" applyNumberFormat="1" applyFont="1" applyBorder="1" applyAlignment="1" applyProtection="1">
      <alignment horizontal="left" vertical="center"/>
      <protection locked="0"/>
    </xf>
    <xf numFmtId="0" fontId="2" fillId="4" borderId="450" xfId="0" applyFont="1" applyFill="1" applyBorder="1" applyAlignment="1" applyProtection="1">
      <alignment horizontal="center" vertical="center" shrinkToFit="1"/>
    </xf>
    <xf numFmtId="0" fontId="2" fillId="4" borderId="451" xfId="0" applyFont="1" applyFill="1" applyBorder="1" applyAlignment="1" applyProtection="1">
      <alignment horizontal="center" vertical="center" shrinkToFit="1"/>
    </xf>
    <xf numFmtId="0" fontId="2" fillId="0" borderId="452" xfId="0" applyFont="1" applyBorder="1" applyProtection="1">
      <alignment vertical="center"/>
    </xf>
    <xf numFmtId="0" fontId="2" fillId="0" borderId="453" xfId="0" applyFont="1" applyBorder="1" applyProtection="1">
      <alignment vertical="center"/>
    </xf>
    <xf numFmtId="0" fontId="2" fillId="0" borderId="454" xfId="0" applyFont="1" applyBorder="1" applyProtection="1">
      <alignment vertical="center"/>
    </xf>
    <xf numFmtId="0" fontId="2" fillId="0" borderId="455" xfId="0" applyFont="1" applyBorder="1" applyAlignment="1" applyProtection="1">
      <alignment horizontal="distributed" vertical="center" indent="1"/>
    </xf>
    <xf numFmtId="0" fontId="2" fillId="0" borderId="456" xfId="0" applyFont="1" applyBorder="1" applyAlignment="1" applyProtection="1">
      <alignment horizontal="distributed" vertical="center" indent="1"/>
    </xf>
    <xf numFmtId="0" fontId="2" fillId="0" borderId="457" xfId="0" applyFont="1" applyBorder="1" applyAlignment="1" applyProtection="1">
      <alignment horizontal="left" vertical="center"/>
      <protection locked="0"/>
    </xf>
    <xf numFmtId="0" fontId="2" fillId="0" borderId="457" xfId="0" applyFont="1" applyBorder="1" applyAlignment="1" applyProtection="1">
      <alignment horizontal="distributed" vertical="center" indent="1"/>
    </xf>
    <xf numFmtId="0" fontId="2" fillId="4" borderId="458" xfId="0" applyFont="1" applyFill="1" applyBorder="1" applyAlignment="1" applyProtection="1">
      <alignment horizontal="center" vertical="center" shrinkToFit="1"/>
      <protection locked="0"/>
    </xf>
    <xf numFmtId="0" fontId="26" fillId="0" borderId="448" xfId="0" applyFont="1" applyBorder="1" applyAlignment="1" applyProtection="1">
      <alignment horizontal="distributed" vertical="center" indent="1"/>
    </xf>
    <xf numFmtId="0" fontId="26" fillId="0" borderId="135" xfId="0" applyFont="1" applyBorder="1" applyAlignment="1" applyProtection="1">
      <alignment horizontal="center" vertical="center"/>
    </xf>
    <xf numFmtId="0" fontId="2" fillId="0" borderId="88" xfId="0" applyFont="1" applyBorder="1" applyAlignment="1" applyProtection="1">
      <alignment horizontal="center" vertical="center"/>
    </xf>
    <xf numFmtId="0" fontId="2" fillId="0" borderId="27" xfId="0" applyFont="1" applyBorder="1" applyAlignment="1" applyProtection="1">
      <alignment horizontal="left" vertical="center" shrinkToFit="1"/>
      <protection locked="0"/>
    </xf>
    <xf numFmtId="0" fontId="2" fillId="0" borderId="411"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2" fillId="0" borderId="78" xfId="0" applyFont="1" applyBorder="1" applyAlignment="1" applyProtection="1">
      <alignment horizontal="center" vertical="center"/>
    </xf>
    <xf numFmtId="0" fontId="2" fillId="0" borderId="79" xfId="0" applyFont="1" applyBorder="1" applyAlignment="1" applyProtection="1">
      <alignment horizontal="center" vertical="center"/>
    </xf>
    <xf numFmtId="0" fontId="2" fillId="0" borderId="80" xfId="0" applyFont="1" applyBorder="1" applyAlignment="1" applyProtection="1">
      <alignment horizontal="center" vertical="center"/>
    </xf>
    <xf numFmtId="0" fontId="2" fillId="0" borderId="93" xfId="0" applyFont="1" applyBorder="1" applyAlignment="1" applyProtection="1">
      <alignment horizontal="center" vertical="center"/>
    </xf>
    <xf numFmtId="0" fontId="2" fillId="0" borderId="94" xfId="0" applyFont="1" applyBorder="1" applyAlignment="1" applyProtection="1">
      <alignment horizontal="center" vertical="center"/>
    </xf>
    <xf numFmtId="176" fontId="2" fillId="10" borderId="102" xfId="0" applyNumberFormat="1" applyFont="1" applyFill="1" applyBorder="1" applyAlignment="1" applyProtection="1">
      <alignment vertical="center"/>
    </xf>
    <xf numFmtId="0" fontId="5" fillId="10" borderId="113" xfId="0" applyFont="1" applyFill="1" applyBorder="1" applyAlignment="1" applyProtection="1">
      <alignment vertical="center"/>
    </xf>
    <xf numFmtId="0" fontId="5" fillId="10" borderId="122" xfId="0" applyFont="1" applyFill="1" applyBorder="1" applyAlignment="1" applyProtection="1">
      <alignment vertical="center"/>
    </xf>
    <xf numFmtId="0" fontId="2" fillId="0" borderId="309" xfId="0" applyFont="1" applyBorder="1" applyAlignment="1" applyProtection="1">
      <alignment horizontal="center" vertical="center"/>
    </xf>
    <xf numFmtId="0" fontId="2" fillId="0" borderId="310" xfId="0" applyFont="1" applyBorder="1" applyAlignment="1" applyProtection="1">
      <alignment horizontal="center" vertical="center"/>
    </xf>
    <xf numFmtId="176" fontId="4" fillId="10" borderId="129" xfId="0" applyNumberFormat="1" applyFont="1" applyFill="1" applyBorder="1" applyAlignment="1" applyProtection="1">
      <alignment vertical="center"/>
    </xf>
    <xf numFmtId="176" fontId="4" fillId="10" borderId="131" xfId="0" applyNumberFormat="1" applyFont="1" applyFill="1" applyBorder="1" applyAlignment="1" applyProtection="1">
      <alignment vertical="center"/>
    </xf>
    <xf numFmtId="0" fontId="2" fillId="0" borderId="52" xfId="0" applyFont="1" applyBorder="1" applyAlignment="1" applyProtection="1">
      <alignment horizontal="center" vertical="center"/>
    </xf>
    <xf numFmtId="0" fontId="2" fillId="0" borderId="413" xfId="0" applyFont="1" applyBorder="1" applyAlignment="1" applyProtection="1">
      <alignment horizontal="center" vertical="center"/>
    </xf>
    <xf numFmtId="0" fontId="2" fillId="0" borderId="135" xfId="0" applyFont="1" applyBorder="1" applyAlignment="1" applyProtection="1">
      <alignment vertical="center"/>
    </xf>
    <xf numFmtId="0" fontId="2" fillId="0" borderId="437" xfId="0" applyFont="1" applyBorder="1" applyAlignment="1" applyProtection="1">
      <alignment vertical="center"/>
    </xf>
    <xf numFmtId="0" fontId="2" fillId="0" borderId="334" xfId="0" applyFont="1" applyBorder="1" applyAlignment="1" applyProtection="1">
      <alignment vertical="center"/>
    </xf>
    <xf numFmtId="0" fontId="2" fillId="4" borderId="432" xfId="0" applyFont="1" applyFill="1" applyBorder="1" applyAlignment="1" applyProtection="1">
      <alignment vertical="center"/>
      <protection locked="0"/>
    </xf>
    <xf numFmtId="0" fontId="2" fillId="0" borderId="432" xfId="0" applyFont="1" applyBorder="1" applyAlignment="1" applyProtection="1">
      <alignment vertical="center"/>
      <protection locked="0"/>
    </xf>
    <xf numFmtId="0" fontId="2" fillId="3" borderId="419" xfId="0" applyFont="1" applyFill="1" applyBorder="1" applyAlignment="1" applyProtection="1">
      <alignment horizontal="left" vertical="center" shrinkToFit="1"/>
      <protection locked="0"/>
    </xf>
    <xf numFmtId="0" fontId="0" fillId="3" borderId="419" xfId="0" applyFill="1" applyBorder="1" applyAlignment="1" applyProtection="1">
      <alignment horizontal="left" vertical="center" shrinkToFit="1"/>
      <protection locked="0"/>
    </xf>
    <xf numFmtId="0" fontId="13" fillId="0" borderId="0" xfId="0" applyFont="1" applyBorder="1" applyAlignment="1" applyProtection="1">
      <alignment horizontal="right" vertical="center"/>
    </xf>
    <xf numFmtId="0" fontId="12" fillId="0" borderId="444" xfId="0" applyFont="1" applyBorder="1" applyAlignment="1" applyProtection="1">
      <alignment vertical="center"/>
    </xf>
    <xf numFmtId="0" fontId="12" fillId="0" borderId="445" xfId="0" applyFont="1" applyBorder="1" applyAlignment="1" applyProtection="1">
      <alignment vertical="center"/>
    </xf>
    <xf numFmtId="0" fontId="12" fillId="0" borderId="27"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1"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0" xfId="0" applyFont="1" applyFill="1" applyBorder="1" applyAlignment="1" applyProtection="1">
      <alignment horizontal="center" vertical="center" shrinkToFit="1"/>
    </xf>
    <xf numFmtId="0" fontId="12" fillId="0" borderId="21" xfId="0" applyFont="1" applyFill="1" applyBorder="1" applyAlignment="1" applyProtection="1">
      <alignment horizontal="center" vertical="center" shrinkToFit="1"/>
    </xf>
    <xf numFmtId="0" fontId="12" fillId="0" borderId="11" xfId="0" applyFont="1" applyFill="1" applyBorder="1" applyAlignment="1" applyProtection="1">
      <alignment horizontal="center" vertical="center" shrinkToFit="1"/>
    </xf>
    <xf numFmtId="0" fontId="12" fillId="0" borderId="22" xfId="0" applyFont="1" applyFill="1" applyBorder="1" applyAlignment="1" applyProtection="1">
      <alignment horizontal="center" vertical="center" shrinkToFit="1"/>
    </xf>
    <xf numFmtId="0" fontId="12" fillId="0" borderId="12"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10" fillId="0" borderId="30" xfId="0" applyFont="1" applyFill="1" applyBorder="1" applyAlignment="1" applyProtection="1">
      <alignment horizontal="left" vertical="center" indent="1" shrinkToFit="1"/>
    </xf>
    <xf numFmtId="0" fontId="10" fillId="0" borderId="14" xfId="0" applyFont="1" applyFill="1" applyBorder="1" applyAlignment="1" applyProtection="1">
      <alignment horizontal="left" vertical="center" indent="1" shrinkToFit="1"/>
    </xf>
    <xf numFmtId="0" fontId="10" fillId="0" borderId="5" xfId="0" applyFont="1" applyFill="1" applyBorder="1" applyAlignment="1" applyProtection="1">
      <alignment horizontal="left" vertical="center" indent="1" shrinkToFit="1"/>
    </xf>
    <xf numFmtId="0" fontId="10" fillId="0" borderId="0" xfId="0" applyFont="1" applyFill="1" applyBorder="1" applyAlignment="1" applyProtection="1">
      <alignment horizontal="left" vertical="center" indent="1" shrinkToFit="1"/>
    </xf>
    <xf numFmtId="0" fontId="10" fillId="0" borderId="7" xfId="0" applyFont="1" applyFill="1" applyBorder="1" applyAlignment="1" applyProtection="1">
      <alignment horizontal="left" vertical="center" indent="1" shrinkToFit="1"/>
    </xf>
    <xf numFmtId="0" fontId="10" fillId="0" borderId="3" xfId="0" applyFont="1" applyFill="1" applyBorder="1" applyAlignment="1" applyProtection="1">
      <alignment horizontal="left" vertical="center" indent="1" shrinkToFit="1"/>
    </xf>
    <xf numFmtId="0" fontId="10" fillId="0" borderId="0" xfId="0" applyFont="1" applyBorder="1" applyAlignment="1" applyProtection="1">
      <alignment horizontal="center" vertical="center" shrinkToFit="1"/>
    </xf>
    <xf numFmtId="58" fontId="10" fillId="0" borderId="0" xfId="0" applyNumberFormat="1" applyFont="1" applyFill="1" applyAlignment="1" applyProtection="1">
      <alignment horizontal="distributed" vertical="center" shrinkToFit="1"/>
    </xf>
    <xf numFmtId="0" fontId="11" fillId="0" borderId="16" xfId="0" applyNumberFormat="1" applyFont="1" applyFill="1" applyBorder="1" applyAlignment="1" applyProtection="1">
      <alignment vertical="center"/>
    </xf>
    <xf numFmtId="0" fontId="11" fillId="0" borderId="211" xfId="0" applyNumberFormat="1" applyFont="1" applyFill="1" applyBorder="1" applyAlignment="1" applyProtection="1">
      <alignment vertical="center"/>
    </xf>
    <xf numFmtId="0" fontId="11" fillId="0" borderId="15" xfId="0" applyNumberFormat="1" applyFont="1" applyFill="1" applyBorder="1" applyAlignment="1" applyProtection="1">
      <alignment vertical="center"/>
    </xf>
    <xf numFmtId="0" fontId="11" fillId="0" borderId="212" xfId="0" applyNumberFormat="1" applyFont="1" applyFill="1" applyBorder="1" applyAlignment="1" applyProtection="1">
      <alignment vertical="center"/>
    </xf>
    <xf numFmtId="0" fontId="8" fillId="7" borderId="207" xfId="0" applyFont="1" applyFill="1" applyBorder="1" applyAlignment="1" applyProtection="1">
      <alignment horizontal="center" vertical="center"/>
    </xf>
    <xf numFmtId="0" fontId="8" fillId="7" borderId="205" xfId="0" applyFont="1" applyFill="1" applyBorder="1" applyAlignment="1" applyProtection="1">
      <alignment horizontal="center" vertical="center"/>
    </xf>
    <xf numFmtId="0" fontId="8" fillId="7" borderId="217" xfId="0" applyFont="1" applyFill="1" applyBorder="1" applyAlignment="1" applyProtection="1">
      <alignment horizontal="center" vertical="center"/>
    </xf>
    <xf numFmtId="0" fontId="8" fillId="7" borderId="215" xfId="0" applyFont="1" applyFill="1" applyBorder="1" applyAlignment="1" applyProtection="1">
      <alignment horizontal="center" vertical="center"/>
    </xf>
    <xf numFmtId="0" fontId="10" fillId="0" borderId="187" xfId="0" applyFont="1" applyBorder="1" applyAlignment="1" applyProtection="1">
      <alignment horizontal="distributed" vertical="center"/>
    </xf>
    <xf numFmtId="0" fontId="10" fillId="0" borderId="1" xfId="0" applyFont="1" applyBorder="1" applyAlignment="1" applyProtection="1">
      <alignment horizontal="distributed" vertical="center"/>
    </xf>
    <xf numFmtId="0" fontId="10" fillId="0" borderId="2" xfId="0" applyFont="1" applyBorder="1" applyAlignment="1" applyProtection="1">
      <alignment horizontal="distributed" vertical="center"/>
    </xf>
    <xf numFmtId="0" fontId="10" fillId="0" borderId="169" xfId="0" applyFont="1" applyBorder="1" applyAlignment="1" applyProtection="1">
      <alignment horizontal="distributed" vertical="center"/>
    </xf>
    <xf numFmtId="0" fontId="10" fillId="0" borderId="0" xfId="0" applyFont="1" applyBorder="1" applyAlignment="1" applyProtection="1">
      <alignment horizontal="distributed" vertical="center"/>
    </xf>
    <xf numFmtId="0" fontId="10" fillId="0" borderId="6" xfId="0" applyFont="1" applyBorder="1" applyAlignment="1" applyProtection="1">
      <alignment horizontal="distributed" vertical="center"/>
    </xf>
    <xf numFmtId="0" fontId="10" fillId="0" borderId="179" xfId="0" applyFont="1" applyBorder="1" applyAlignment="1" applyProtection="1">
      <alignment horizontal="distributed" vertical="center"/>
    </xf>
    <xf numFmtId="0" fontId="10" fillId="0" borderId="180" xfId="0" applyFont="1" applyBorder="1" applyAlignment="1" applyProtection="1">
      <alignment horizontal="distributed" vertical="center"/>
    </xf>
    <xf numFmtId="0" fontId="10" fillId="0" borderId="182" xfId="0" applyFont="1" applyBorder="1" applyAlignment="1" applyProtection="1">
      <alignment horizontal="distributed" vertical="center"/>
    </xf>
    <xf numFmtId="0" fontId="11" fillId="0" borderId="16" xfId="0" applyFont="1" applyFill="1" applyBorder="1" applyAlignment="1" applyProtection="1">
      <alignment horizontal="distributed" vertical="center" justifyLastLine="1"/>
    </xf>
    <xf numFmtId="0" fontId="11" fillId="0" borderId="4" xfId="0" applyNumberFormat="1" applyFont="1" applyFill="1" applyBorder="1" applyAlignment="1" applyProtection="1">
      <alignment horizontal="distributed" vertical="center" justifyLastLine="1"/>
    </xf>
    <xf numFmtId="0" fontId="11" fillId="0" borderId="1" xfId="0" applyNumberFormat="1" applyFont="1" applyFill="1" applyBorder="1" applyAlignment="1" applyProtection="1">
      <alignment horizontal="distributed" vertical="center" justifyLastLine="1"/>
    </xf>
    <xf numFmtId="0" fontId="11" fillId="0" borderId="176" xfId="0" applyNumberFormat="1" applyFont="1" applyFill="1" applyBorder="1" applyAlignment="1" applyProtection="1">
      <alignment horizontal="distributed" vertical="center" justifyLastLine="1"/>
    </xf>
    <xf numFmtId="0" fontId="11" fillId="0" borderId="7" xfId="0" applyNumberFormat="1" applyFont="1" applyFill="1" applyBorder="1" applyAlignment="1" applyProtection="1">
      <alignment horizontal="distributed" vertical="center" justifyLastLine="1"/>
    </xf>
    <xf numFmtId="0" fontId="11" fillId="0" borderId="3" xfId="0" applyNumberFormat="1" applyFont="1" applyFill="1" applyBorder="1" applyAlignment="1" applyProtection="1">
      <alignment horizontal="distributed" vertical="center" justifyLastLine="1"/>
    </xf>
    <xf numFmtId="0" fontId="11" fillId="0" borderId="178" xfId="0" applyNumberFormat="1" applyFont="1" applyFill="1" applyBorder="1" applyAlignment="1" applyProtection="1">
      <alignment horizontal="distributed" vertical="center" justifyLastLine="1"/>
    </xf>
    <xf numFmtId="0" fontId="11" fillId="0" borderId="4" xfId="0" applyFont="1" applyFill="1" applyBorder="1" applyAlignment="1" applyProtection="1">
      <alignment horizontal="center" vertical="center" shrinkToFit="1"/>
    </xf>
    <xf numFmtId="0" fontId="11" fillId="0" borderId="1"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0" fontId="11" fillId="0" borderId="184" xfId="0" applyFont="1" applyFill="1" applyBorder="1" applyAlignment="1" applyProtection="1">
      <alignment horizontal="center" vertical="center" shrinkToFit="1"/>
    </xf>
    <xf numFmtId="0" fontId="11" fillId="0" borderId="180" xfId="0" applyFont="1" applyFill="1" applyBorder="1" applyAlignment="1" applyProtection="1">
      <alignment horizontal="center" vertical="center" shrinkToFit="1"/>
    </xf>
    <xf numFmtId="0" fontId="11" fillId="0" borderId="182" xfId="0" applyFont="1" applyFill="1" applyBorder="1" applyAlignment="1" applyProtection="1">
      <alignment horizontal="center" vertical="center" shrinkToFit="1"/>
    </xf>
    <xf numFmtId="176" fontId="12" fillId="0" borderId="16" xfId="0" applyNumberFormat="1" applyFont="1" applyFill="1" applyBorder="1" applyAlignment="1" applyProtection="1">
      <alignment vertical="center" shrinkToFit="1"/>
    </xf>
    <xf numFmtId="176" fontId="12" fillId="0" borderId="235" xfId="0" applyNumberFormat="1" applyFont="1" applyFill="1" applyBorder="1" applyAlignment="1" applyProtection="1">
      <alignment vertical="center" shrinkToFit="1"/>
    </xf>
    <xf numFmtId="0" fontId="8" fillId="7" borderId="233" xfId="0" applyFont="1" applyFill="1" applyBorder="1" applyAlignment="1" applyProtection="1">
      <alignment horizontal="center" vertical="center"/>
    </xf>
    <xf numFmtId="0" fontId="8" fillId="7" borderId="231" xfId="0" applyFont="1" applyFill="1" applyBorder="1" applyAlignment="1" applyProtection="1">
      <alignment horizontal="center" vertical="center"/>
    </xf>
    <xf numFmtId="176" fontId="12" fillId="0" borderId="4" xfId="0" applyNumberFormat="1" applyFont="1" applyFill="1" applyBorder="1" applyAlignment="1" applyProtection="1">
      <alignment vertical="center" shrinkToFit="1"/>
    </xf>
    <xf numFmtId="176" fontId="12" fillId="0" borderId="1" xfId="0" applyNumberFormat="1" applyFont="1" applyFill="1" applyBorder="1" applyAlignment="1" applyProtection="1">
      <alignment vertical="center" shrinkToFit="1"/>
    </xf>
    <xf numFmtId="176" fontId="12" fillId="0" borderId="176" xfId="0" applyNumberFormat="1" applyFont="1" applyFill="1" applyBorder="1" applyAlignment="1" applyProtection="1">
      <alignment vertical="center" shrinkToFit="1"/>
    </xf>
    <xf numFmtId="176" fontId="12" fillId="0" borderId="5" xfId="0" applyNumberFormat="1" applyFont="1" applyFill="1" applyBorder="1" applyAlignment="1" applyProtection="1">
      <alignment vertical="center" shrinkToFit="1"/>
    </xf>
    <xf numFmtId="176" fontId="12" fillId="0" borderId="0" xfId="0" applyNumberFormat="1" applyFont="1" applyFill="1" applyBorder="1" applyAlignment="1" applyProtection="1">
      <alignment vertical="center" shrinkToFit="1"/>
    </xf>
    <xf numFmtId="176" fontId="12" fillId="0" borderId="172" xfId="0" applyNumberFormat="1" applyFont="1" applyFill="1" applyBorder="1" applyAlignment="1" applyProtection="1">
      <alignment vertical="center" shrinkToFit="1"/>
    </xf>
    <xf numFmtId="176" fontId="12" fillId="0" borderId="184" xfId="0" applyNumberFormat="1" applyFont="1" applyFill="1" applyBorder="1" applyAlignment="1" applyProtection="1">
      <alignment vertical="center" shrinkToFit="1"/>
    </xf>
    <xf numFmtId="176" fontId="12" fillId="0" borderId="180" xfId="0" applyNumberFormat="1" applyFont="1" applyFill="1" applyBorder="1" applyAlignment="1" applyProtection="1">
      <alignment vertical="center" shrinkToFit="1"/>
    </xf>
    <xf numFmtId="176" fontId="12" fillId="0" borderId="181" xfId="0" applyNumberFormat="1" applyFont="1" applyFill="1" applyBorder="1" applyAlignment="1" applyProtection="1">
      <alignment vertical="center" shrinkToFit="1"/>
    </xf>
    <xf numFmtId="0" fontId="11" fillId="0" borderId="16" xfId="0" applyFont="1" applyFill="1" applyBorder="1" applyAlignment="1" applyProtection="1">
      <alignment vertical="center"/>
    </xf>
    <xf numFmtId="0" fontId="11" fillId="0" borderId="211" xfId="0" applyFont="1" applyFill="1" applyBorder="1" applyAlignment="1" applyProtection="1">
      <alignment vertical="center"/>
    </xf>
    <xf numFmtId="0" fontId="11" fillId="0" borderId="15" xfId="0" applyFont="1" applyFill="1" applyBorder="1" applyAlignment="1" applyProtection="1">
      <alignment vertical="center"/>
    </xf>
    <xf numFmtId="0" fontId="11" fillId="0" borderId="212" xfId="0" applyFont="1" applyFill="1" applyBorder="1" applyAlignment="1" applyProtection="1">
      <alignment vertical="center"/>
    </xf>
    <xf numFmtId="188" fontId="11" fillId="0" borderId="1" xfId="0" applyNumberFormat="1" applyFont="1" applyFill="1" applyBorder="1" applyAlignment="1" applyProtection="1">
      <alignment horizontal="right" vertical="center"/>
    </xf>
    <xf numFmtId="188" fontId="11" fillId="0" borderId="2" xfId="0" applyNumberFormat="1" applyFont="1" applyFill="1" applyBorder="1" applyAlignment="1" applyProtection="1">
      <alignment horizontal="right" vertical="center"/>
    </xf>
    <xf numFmtId="188" fontId="11" fillId="0" borderId="0" xfId="0" applyNumberFormat="1" applyFont="1" applyFill="1" applyBorder="1" applyAlignment="1" applyProtection="1">
      <alignment horizontal="right" vertical="center"/>
    </xf>
    <xf numFmtId="188" fontId="11" fillId="0" borderId="6" xfId="0" applyNumberFormat="1" applyFont="1" applyFill="1" applyBorder="1" applyAlignment="1" applyProtection="1">
      <alignment horizontal="right" vertical="center"/>
    </xf>
    <xf numFmtId="188" fontId="11" fillId="0" borderId="3" xfId="0" applyNumberFormat="1" applyFont="1" applyFill="1" applyBorder="1" applyAlignment="1" applyProtection="1">
      <alignment horizontal="right" vertical="center"/>
    </xf>
    <xf numFmtId="188" fontId="11" fillId="0" borderId="8" xfId="0" applyNumberFormat="1" applyFont="1" applyFill="1" applyBorder="1" applyAlignment="1" applyProtection="1">
      <alignment horizontal="right" vertical="center"/>
    </xf>
    <xf numFmtId="189" fontId="11" fillId="0" borderId="4" xfId="0" applyNumberFormat="1" applyFont="1" applyFill="1" applyBorder="1" applyAlignment="1" applyProtection="1">
      <alignment horizontal="right" vertical="center"/>
    </xf>
    <xf numFmtId="189" fontId="11" fillId="0" borderId="1" xfId="0" applyNumberFormat="1" applyFont="1" applyFill="1" applyBorder="1" applyAlignment="1" applyProtection="1">
      <alignment horizontal="right" vertical="center"/>
    </xf>
    <xf numFmtId="189" fontId="11" fillId="0" borderId="5" xfId="0" applyNumberFormat="1" applyFont="1" applyFill="1" applyBorder="1" applyAlignment="1" applyProtection="1">
      <alignment horizontal="right" vertical="center"/>
    </xf>
    <xf numFmtId="189" fontId="11" fillId="0" borderId="0" xfId="0" applyNumberFormat="1" applyFont="1" applyFill="1" applyBorder="1" applyAlignment="1" applyProtection="1">
      <alignment horizontal="right" vertical="center"/>
    </xf>
    <xf numFmtId="189" fontId="11" fillId="0" borderId="7" xfId="0" applyNumberFormat="1" applyFont="1" applyFill="1" applyBorder="1" applyAlignment="1" applyProtection="1">
      <alignment horizontal="right" vertical="center"/>
    </xf>
    <xf numFmtId="189" fontId="11" fillId="0" borderId="3" xfId="0" applyNumberFormat="1" applyFont="1" applyFill="1" applyBorder="1" applyAlignment="1" applyProtection="1">
      <alignment horizontal="right" vertical="center"/>
    </xf>
    <xf numFmtId="0" fontId="10" fillId="0" borderId="210" xfId="0" applyFont="1" applyBorder="1" applyAlignment="1" applyProtection="1">
      <alignment horizontal="distributed" vertical="center" textRotation="255"/>
    </xf>
    <xf numFmtId="0" fontId="10" fillId="0" borderId="16" xfId="0" applyFont="1" applyBorder="1" applyAlignment="1" applyProtection="1">
      <alignment horizontal="distributed" vertical="center" textRotation="255"/>
    </xf>
    <xf numFmtId="0" fontId="13" fillId="0" borderId="210" xfId="0" applyFont="1" applyBorder="1" applyAlignment="1" applyProtection="1">
      <alignment vertical="center" textRotation="255"/>
    </xf>
    <xf numFmtId="0" fontId="13" fillId="0" borderId="16" xfId="0" applyFont="1" applyBorder="1" applyAlignment="1" applyProtection="1">
      <alignment vertical="center" textRotation="255"/>
    </xf>
    <xf numFmtId="0" fontId="10" fillId="0" borderId="16" xfId="0" applyFont="1" applyBorder="1" applyAlignment="1" applyProtection="1">
      <alignment horizontal="distributed" vertical="center" wrapText="1"/>
    </xf>
    <xf numFmtId="0" fontId="13" fillId="0" borderId="16" xfId="0" applyFont="1" applyBorder="1" applyAlignment="1" applyProtection="1">
      <alignment vertical="center"/>
    </xf>
    <xf numFmtId="0" fontId="2" fillId="0" borderId="205" xfId="0" applyFont="1" applyFill="1" applyBorder="1" applyAlignment="1" applyProtection="1">
      <alignment horizontal="center" vertical="center"/>
    </xf>
    <xf numFmtId="0" fontId="2" fillId="0" borderId="206" xfId="0" applyFont="1" applyFill="1" applyBorder="1" applyAlignment="1" applyProtection="1">
      <alignment horizontal="center" vertical="center"/>
    </xf>
    <xf numFmtId="0" fontId="10" fillId="0" borderId="209" xfId="0" applyFont="1" applyBorder="1" applyAlignment="1" applyProtection="1">
      <alignment horizontal="distributed" vertical="center"/>
    </xf>
    <xf numFmtId="0" fontId="10" fillId="0" borderId="3" xfId="0" applyFont="1" applyBorder="1" applyAlignment="1" applyProtection="1">
      <alignment horizontal="distributed" vertical="center"/>
    </xf>
    <xf numFmtId="0" fontId="10" fillId="0" borderId="8" xfId="0" applyFont="1" applyBorder="1" applyAlignment="1" applyProtection="1">
      <alignment horizontal="distributed" vertical="center"/>
    </xf>
    <xf numFmtId="0" fontId="2" fillId="0" borderId="207" xfId="0" applyFont="1" applyFill="1" applyBorder="1" applyAlignment="1" applyProtection="1">
      <alignment horizontal="center" vertical="center"/>
    </xf>
    <xf numFmtId="0" fontId="2" fillId="0" borderId="231" xfId="0" applyFont="1" applyFill="1" applyBorder="1" applyAlignment="1" applyProtection="1">
      <alignment horizontal="center" vertical="center"/>
    </xf>
    <xf numFmtId="0" fontId="12" fillId="0" borderId="230" xfId="0" applyFont="1" applyBorder="1" applyAlignment="1" applyProtection="1">
      <alignment horizontal="distributed" vertical="center"/>
    </xf>
    <xf numFmtId="0" fontId="12" fillId="0" borderId="231" xfId="0" applyFont="1" applyBorder="1" applyAlignment="1" applyProtection="1">
      <alignment horizontal="distributed" vertical="center"/>
    </xf>
    <xf numFmtId="0" fontId="12" fillId="0" borderId="232" xfId="0" applyFont="1" applyBorder="1" applyAlignment="1" applyProtection="1">
      <alignment horizontal="distributed" vertical="center"/>
    </xf>
    <xf numFmtId="0" fontId="24" fillId="0" borderId="233" xfId="0" applyFont="1" applyBorder="1" applyAlignment="1" applyProtection="1">
      <alignment shrinkToFit="1"/>
    </xf>
    <xf numFmtId="0" fontId="24" fillId="0" borderId="234" xfId="0" applyFont="1" applyBorder="1" applyAlignment="1" applyProtection="1">
      <alignment shrinkToFit="1"/>
    </xf>
    <xf numFmtId="0" fontId="12" fillId="0" borderId="222" xfId="0" applyFont="1" applyBorder="1" applyAlignment="1" applyProtection="1">
      <alignment horizontal="distributed" vertical="center"/>
    </xf>
    <xf numFmtId="0" fontId="12" fillId="0" borderId="223" xfId="0" applyFont="1" applyBorder="1" applyAlignment="1" applyProtection="1">
      <alignment horizontal="distributed" vertical="center"/>
    </xf>
    <xf numFmtId="0" fontId="12" fillId="0" borderId="224" xfId="0" applyFont="1" applyBorder="1" applyAlignment="1" applyProtection="1">
      <alignment horizontal="distributed" vertical="center"/>
    </xf>
    <xf numFmtId="190" fontId="20" fillId="0" borderId="0" xfId="0" applyNumberFormat="1" applyFont="1" applyFill="1" applyAlignment="1" applyProtection="1">
      <alignment horizontal="right" vertical="center"/>
    </xf>
    <xf numFmtId="58" fontId="12" fillId="0" borderId="4" xfId="0" applyNumberFormat="1" applyFont="1" applyFill="1" applyBorder="1" applyAlignment="1" applyProtection="1">
      <alignment horizontal="center" vertical="center" shrinkToFit="1"/>
    </xf>
    <xf numFmtId="58" fontId="12" fillId="0" borderId="1" xfId="0" applyNumberFormat="1" applyFont="1" applyFill="1" applyBorder="1" applyAlignment="1" applyProtection="1">
      <alignment horizontal="center" vertical="center" shrinkToFit="1"/>
    </xf>
    <xf numFmtId="58" fontId="12" fillId="0" borderId="176" xfId="0" applyNumberFormat="1" applyFont="1" applyFill="1" applyBorder="1" applyAlignment="1" applyProtection="1">
      <alignment horizontal="center" vertical="center" shrinkToFit="1"/>
    </xf>
    <xf numFmtId="58" fontId="12" fillId="0" borderId="5" xfId="0" applyNumberFormat="1" applyFont="1" applyFill="1" applyBorder="1" applyAlignment="1" applyProtection="1">
      <alignment horizontal="center" vertical="center" shrinkToFit="1"/>
    </xf>
    <xf numFmtId="58" fontId="12" fillId="0" borderId="0" xfId="0" applyNumberFormat="1" applyFont="1" applyFill="1" applyBorder="1" applyAlignment="1" applyProtection="1">
      <alignment horizontal="center" vertical="center" shrinkToFit="1"/>
    </xf>
    <xf numFmtId="58" fontId="12" fillId="0" borderId="172" xfId="0" applyNumberFormat="1" applyFont="1" applyFill="1" applyBorder="1" applyAlignment="1" applyProtection="1">
      <alignment horizontal="center" vertical="center" shrinkToFit="1"/>
    </xf>
    <xf numFmtId="58" fontId="12" fillId="0" borderId="7" xfId="0" applyNumberFormat="1" applyFont="1" applyFill="1" applyBorder="1" applyAlignment="1" applyProtection="1">
      <alignment horizontal="center" vertical="center" shrinkToFit="1"/>
    </xf>
    <xf numFmtId="58" fontId="12" fillId="0" borderId="3" xfId="0" applyNumberFormat="1" applyFont="1" applyFill="1" applyBorder="1" applyAlignment="1" applyProtection="1">
      <alignment horizontal="center" vertical="center" shrinkToFit="1"/>
    </xf>
    <xf numFmtId="58" fontId="12" fillId="0" borderId="178" xfId="0" applyNumberFormat="1" applyFont="1" applyFill="1" applyBorder="1" applyAlignment="1" applyProtection="1">
      <alignment horizontal="center" vertical="center" shrinkToFit="1"/>
    </xf>
    <xf numFmtId="0" fontId="12" fillId="0" borderId="239" xfId="0" applyFont="1" applyBorder="1" applyAlignment="1" applyProtection="1">
      <alignment horizontal="distributed" vertical="center"/>
    </xf>
    <xf numFmtId="0" fontId="12" fillId="0" borderId="240" xfId="0" applyFont="1" applyBorder="1" applyAlignment="1" applyProtection="1">
      <alignment horizontal="distributed" vertical="center"/>
    </xf>
    <xf numFmtId="0" fontId="12" fillId="0" borderId="241" xfId="0" applyFont="1" applyBorder="1" applyAlignment="1" applyProtection="1">
      <alignment horizontal="distributed" vertical="center"/>
    </xf>
    <xf numFmtId="58" fontId="10" fillId="0" borderId="16" xfId="0" applyNumberFormat="1" applyFont="1" applyFill="1" applyBorder="1" applyAlignment="1" applyProtection="1">
      <alignment horizontal="center" vertical="center" shrinkToFit="1"/>
    </xf>
    <xf numFmtId="58" fontId="13" fillId="0" borderId="16" xfId="0" applyNumberFormat="1" applyFont="1" applyBorder="1" applyAlignment="1">
      <alignment horizontal="center" vertical="center" shrinkToFit="1"/>
    </xf>
    <xf numFmtId="0" fontId="12" fillId="0" borderId="16" xfId="0" applyNumberFormat="1" applyFont="1" applyFill="1" applyBorder="1" applyAlignment="1" applyProtection="1">
      <alignment horizontal="center" vertical="center" shrinkToFit="1"/>
    </xf>
    <xf numFmtId="0" fontId="13" fillId="0" borderId="16" xfId="0" applyFont="1" applyBorder="1" applyAlignment="1">
      <alignment horizontal="distributed" vertical="center" justifyLastLine="1"/>
    </xf>
    <xf numFmtId="0" fontId="2" fillId="0" borderId="215" xfId="0" applyFont="1" applyFill="1" applyBorder="1" applyAlignment="1" applyProtection="1">
      <alignment horizontal="center" vertical="center"/>
    </xf>
    <xf numFmtId="0" fontId="2" fillId="0" borderId="208" xfId="0" applyFont="1" applyFill="1" applyBorder="1" applyAlignment="1" applyProtection="1">
      <alignment horizontal="center" vertical="center"/>
    </xf>
    <xf numFmtId="0" fontId="2" fillId="0" borderId="218" xfId="0" applyFont="1" applyFill="1" applyBorder="1" applyAlignment="1" applyProtection="1">
      <alignment horizontal="center" vertical="center"/>
    </xf>
    <xf numFmtId="57" fontId="12" fillId="0" borderId="1" xfId="0" applyNumberFormat="1" applyFont="1" applyFill="1" applyBorder="1" applyAlignment="1" applyProtection="1">
      <alignment horizontal="center" vertical="center" shrinkToFit="1"/>
    </xf>
    <xf numFmtId="57" fontId="12" fillId="0" borderId="1" xfId="0" applyNumberFormat="1" applyFont="1" applyFill="1" applyBorder="1" applyAlignment="1" applyProtection="1">
      <alignment vertical="center"/>
    </xf>
    <xf numFmtId="57" fontId="12" fillId="0" borderId="176" xfId="0" applyNumberFormat="1" applyFont="1" applyFill="1" applyBorder="1" applyAlignment="1" applyProtection="1">
      <alignment vertical="center"/>
    </xf>
    <xf numFmtId="57" fontId="12" fillId="0" borderId="0" xfId="0" applyNumberFormat="1" applyFont="1" applyFill="1" applyBorder="1" applyAlignment="1" applyProtection="1">
      <alignment vertical="center"/>
    </xf>
    <xf numFmtId="57" fontId="12" fillId="0" borderId="172" xfId="0" applyNumberFormat="1" applyFont="1" applyFill="1" applyBorder="1" applyAlignment="1" applyProtection="1">
      <alignment vertical="center"/>
    </xf>
    <xf numFmtId="57" fontId="12" fillId="0" borderId="189" xfId="0" applyNumberFormat="1" applyFont="1" applyFill="1" applyBorder="1" applyAlignment="1" applyProtection="1">
      <alignment vertical="center"/>
    </xf>
    <xf numFmtId="57" fontId="12" fillId="0" borderId="190" xfId="0" applyNumberFormat="1" applyFont="1" applyFill="1" applyBorder="1" applyAlignment="1" applyProtection="1">
      <alignment vertical="center"/>
    </xf>
    <xf numFmtId="0" fontId="11" fillId="0" borderId="4" xfId="0" applyFont="1" applyFill="1" applyBorder="1" applyAlignment="1" applyProtection="1">
      <alignment horizontal="distributed" vertical="center" justifyLastLine="1"/>
    </xf>
    <xf numFmtId="0" fontId="13" fillId="0" borderId="1" xfId="0" applyFont="1" applyFill="1" applyBorder="1" applyAlignment="1" applyProtection="1">
      <alignment horizontal="distributed" vertical="center" justifyLastLine="1"/>
    </xf>
    <xf numFmtId="0" fontId="13" fillId="0" borderId="2" xfId="0" applyFont="1" applyFill="1" applyBorder="1" applyAlignment="1" applyProtection="1">
      <alignment horizontal="distributed" vertical="center" justifyLastLine="1"/>
    </xf>
    <xf numFmtId="0" fontId="13" fillId="0" borderId="7" xfId="0" applyFont="1" applyFill="1" applyBorder="1" applyAlignment="1" applyProtection="1">
      <alignment horizontal="distributed" vertical="center" justifyLastLine="1"/>
    </xf>
    <xf numFmtId="0" fontId="13" fillId="0" borderId="3" xfId="0" applyFont="1" applyFill="1" applyBorder="1" applyAlignment="1" applyProtection="1">
      <alignment horizontal="distributed" vertical="center" justifyLastLine="1"/>
    </xf>
    <xf numFmtId="0" fontId="13" fillId="0" borderId="8" xfId="0" applyFont="1" applyFill="1" applyBorder="1" applyAlignment="1" applyProtection="1">
      <alignment horizontal="distributed" vertical="center" justifyLastLine="1"/>
    </xf>
    <xf numFmtId="0" fontId="11" fillId="0" borderId="1" xfId="0" applyFont="1" applyFill="1" applyBorder="1" applyAlignment="1" applyProtection="1">
      <alignment horizontal="distributed" vertical="center" justifyLastLine="1"/>
    </xf>
    <xf numFmtId="0" fontId="13" fillId="0" borderId="176" xfId="0" applyFont="1" applyFill="1" applyBorder="1" applyAlignment="1" applyProtection="1">
      <alignment horizontal="distributed" vertical="center" justifyLastLine="1"/>
    </xf>
    <xf numFmtId="0" fontId="13" fillId="0" borderId="178" xfId="0" applyFont="1" applyFill="1" applyBorder="1" applyAlignment="1" applyProtection="1">
      <alignment horizontal="distributed" vertical="center" justifyLastLine="1"/>
    </xf>
    <xf numFmtId="0" fontId="10" fillId="0" borderId="4" xfId="0" applyFont="1" applyFill="1" applyBorder="1" applyAlignment="1" applyProtection="1">
      <alignment horizontal="center" vertical="center" shrinkToFit="1"/>
    </xf>
    <xf numFmtId="0" fontId="10" fillId="0" borderId="1" xfId="0" applyFont="1" applyFill="1" applyBorder="1" applyAlignment="1" applyProtection="1">
      <alignment horizontal="center" vertical="center" shrinkToFit="1"/>
    </xf>
    <xf numFmtId="0" fontId="10" fillId="0" borderId="2"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57" fontId="12" fillId="0" borderId="0" xfId="0" applyNumberFormat="1" applyFont="1" applyFill="1" applyAlignment="1" applyProtection="1">
      <alignment vertical="center"/>
    </xf>
    <xf numFmtId="176" fontId="12" fillId="0" borderId="211" xfId="0" applyNumberFormat="1" applyFont="1" applyFill="1" applyBorder="1" applyAlignment="1" applyProtection="1">
      <alignment vertical="center" shrinkToFit="1"/>
    </xf>
    <xf numFmtId="176" fontId="12" fillId="0" borderId="35" xfId="0" applyNumberFormat="1" applyFont="1" applyFill="1" applyBorder="1" applyAlignment="1" applyProtection="1">
      <alignment vertical="center" shrinkToFit="1"/>
    </xf>
    <xf numFmtId="0" fontId="10" fillId="0" borderId="376" xfId="0" applyFont="1" applyFill="1" applyBorder="1" applyAlignment="1" applyProtection="1">
      <alignment horizontal="center" vertical="center" shrinkToFit="1"/>
    </xf>
    <xf numFmtId="0" fontId="10" fillId="0" borderId="189" xfId="0" applyFont="1" applyFill="1" applyBorder="1" applyAlignment="1" applyProtection="1">
      <alignment horizontal="center" vertical="center" shrinkToFit="1"/>
    </xf>
    <xf numFmtId="0" fontId="10" fillId="0" borderId="203" xfId="0" applyFont="1" applyFill="1" applyBorder="1" applyAlignment="1" applyProtection="1">
      <alignment horizontal="center" vertical="center" shrinkToFit="1"/>
    </xf>
    <xf numFmtId="0" fontId="11" fillId="0" borderId="237" xfId="0" applyFont="1" applyFill="1" applyBorder="1" applyAlignment="1" applyProtection="1">
      <alignment horizontal="distributed" vertical="center" justifyLastLine="1"/>
    </xf>
    <xf numFmtId="0" fontId="13" fillId="0" borderId="237" xfId="0" applyFont="1" applyBorder="1" applyAlignment="1">
      <alignment horizontal="distributed" vertical="center" justifyLastLine="1"/>
    </xf>
    <xf numFmtId="0" fontId="2" fillId="0" borderId="234" xfId="0" applyFont="1" applyFill="1" applyBorder="1" applyAlignment="1" applyProtection="1">
      <alignment horizontal="center" vertical="center"/>
    </xf>
    <xf numFmtId="0" fontId="2" fillId="0" borderId="204" xfId="0" applyFont="1" applyFill="1" applyBorder="1" applyAlignment="1" applyProtection="1">
      <alignment horizontal="center" vertical="center"/>
    </xf>
    <xf numFmtId="58" fontId="12" fillId="0" borderId="242" xfId="0" applyNumberFormat="1" applyFont="1" applyFill="1" applyBorder="1" applyAlignment="1" applyProtection="1">
      <alignment horizontal="center" vertical="center" shrinkToFit="1"/>
    </xf>
    <xf numFmtId="58" fontId="12" fillId="0" borderId="243" xfId="0" applyNumberFormat="1" applyFont="1" applyFill="1" applyBorder="1" applyAlignment="1" applyProtection="1">
      <alignment horizontal="center" vertical="center" shrinkToFit="1"/>
    </xf>
    <xf numFmtId="58" fontId="13" fillId="0" borderId="243" xfId="0" applyNumberFormat="1" applyFont="1" applyFill="1" applyBorder="1" applyAlignment="1" applyProtection="1">
      <alignment horizontal="center" vertical="center" shrinkToFit="1"/>
    </xf>
    <xf numFmtId="58" fontId="13" fillId="0" borderId="429" xfId="0" applyNumberFormat="1" applyFont="1" applyFill="1" applyBorder="1" applyAlignment="1" applyProtection="1">
      <alignment horizontal="center" vertical="center" shrinkToFit="1"/>
    </xf>
    <xf numFmtId="0" fontId="13" fillId="0" borderId="423" xfId="0" applyFont="1" applyBorder="1" applyAlignment="1">
      <alignment vertical="center"/>
    </xf>
    <xf numFmtId="0" fontId="13" fillId="0" borderId="424" xfId="0" applyFont="1" applyBorder="1" applyAlignment="1">
      <alignment vertical="center"/>
    </xf>
    <xf numFmtId="0" fontId="13" fillId="0" borderId="431" xfId="0" applyFont="1" applyBorder="1" applyAlignment="1">
      <alignment vertical="center"/>
    </xf>
    <xf numFmtId="176" fontId="12" fillId="0" borderId="242" xfId="0" applyNumberFormat="1" applyFont="1" applyFill="1" applyBorder="1" applyAlignment="1" applyProtection="1">
      <alignment vertical="center"/>
    </xf>
    <xf numFmtId="0" fontId="13" fillId="0" borderId="243" xfId="0" applyFont="1" applyBorder="1" applyAlignment="1">
      <alignment vertical="center"/>
    </xf>
    <xf numFmtId="0" fontId="13" fillId="0" borderId="255" xfId="0" applyFont="1" applyBorder="1" applyAlignment="1">
      <alignment vertical="center"/>
    </xf>
    <xf numFmtId="0" fontId="13" fillId="0" borderId="242" xfId="0" applyFont="1" applyBorder="1" applyAlignment="1">
      <alignment vertical="center"/>
    </xf>
    <xf numFmtId="0" fontId="13" fillId="0" borderId="425" xfId="0" applyFont="1" applyBorder="1" applyAlignment="1">
      <alignment vertical="center"/>
    </xf>
    <xf numFmtId="0" fontId="12" fillId="0" borderId="242" xfId="0" applyFont="1" applyFill="1" applyBorder="1" applyAlignment="1" applyProtection="1">
      <alignment horizontal="center" vertical="center"/>
    </xf>
    <xf numFmtId="0" fontId="12" fillId="0" borderId="243" xfId="0" applyFont="1" applyFill="1" applyBorder="1" applyAlignment="1" applyProtection="1">
      <alignment horizontal="center" vertical="center"/>
    </xf>
    <xf numFmtId="0" fontId="11" fillId="0" borderId="227" xfId="0" applyFont="1" applyFill="1" applyBorder="1" applyAlignment="1" applyProtection="1">
      <alignment horizontal="center" vertical="center" textRotation="255"/>
    </xf>
    <xf numFmtId="0" fontId="11" fillId="0" borderId="228" xfId="0" applyFont="1" applyFill="1" applyBorder="1" applyAlignment="1" applyProtection="1">
      <alignment horizontal="center" vertical="center" textRotation="255"/>
    </xf>
    <xf numFmtId="0" fontId="11" fillId="0" borderId="228" xfId="0" applyFont="1" applyBorder="1" applyAlignment="1" applyProtection="1">
      <alignment horizontal="center" vertical="center" textRotation="255"/>
    </xf>
    <xf numFmtId="0" fontId="2" fillId="0" borderId="228" xfId="0" applyFont="1" applyFill="1" applyBorder="1" applyAlignment="1" applyProtection="1">
      <alignment horizontal="center" vertical="center"/>
    </xf>
    <xf numFmtId="0" fontId="2" fillId="0" borderId="229" xfId="0" applyFont="1" applyFill="1" applyBorder="1" applyAlignment="1" applyProtection="1">
      <alignment horizontal="center" vertical="center"/>
    </xf>
    <xf numFmtId="0" fontId="10" fillId="0" borderId="0" xfId="0" applyFont="1" applyAlignment="1" applyProtection="1">
      <alignment horizontal="left" vertical="center"/>
    </xf>
    <xf numFmtId="0" fontId="10" fillId="0" borderId="0" xfId="0" applyFont="1" applyBorder="1" applyAlignment="1" applyProtection="1">
      <alignment horizontal="left" vertical="center"/>
    </xf>
    <xf numFmtId="0" fontId="11" fillId="0" borderId="174" xfId="0" applyFont="1" applyFill="1" applyBorder="1" applyAlignment="1" applyProtection="1">
      <alignment horizontal="distributed" vertical="center" justifyLastLine="1"/>
    </xf>
    <xf numFmtId="0" fontId="11" fillId="0" borderId="2" xfId="0" applyFont="1" applyFill="1" applyBorder="1" applyAlignment="1" applyProtection="1">
      <alignment horizontal="distributed" vertical="center" justifyLastLine="1"/>
    </xf>
    <xf numFmtId="0" fontId="11" fillId="0" borderId="173" xfId="0" applyFont="1" applyFill="1" applyBorder="1" applyAlignment="1" applyProtection="1">
      <alignment horizontal="distributed" vertical="center" justifyLastLine="1"/>
    </xf>
    <xf numFmtId="0" fontId="11" fillId="0" borderId="3" xfId="0" applyFont="1" applyFill="1" applyBorder="1" applyAlignment="1" applyProtection="1">
      <alignment horizontal="distributed" vertical="center" justifyLastLine="1"/>
    </xf>
    <xf numFmtId="0" fontId="11" fillId="0" borderId="8" xfId="0" applyFont="1" applyFill="1" applyBorder="1" applyAlignment="1" applyProtection="1">
      <alignment horizontal="distributed" vertical="center" justifyLastLine="1"/>
    </xf>
    <xf numFmtId="0" fontId="23" fillId="0" borderId="191" xfId="0" applyFont="1" applyFill="1" applyBorder="1" applyAlignment="1" applyProtection="1">
      <alignment horizontal="center" vertical="center"/>
    </xf>
    <xf numFmtId="0" fontId="23" fillId="0" borderId="15" xfId="0" applyFont="1" applyFill="1" applyBorder="1" applyAlignment="1" applyProtection="1">
      <alignment horizontal="center" vertical="center"/>
    </xf>
    <xf numFmtId="0" fontId="23" fillId="0" borderId="195" xfId="0" applyFont="1" applyFill="1" applyBorder="1" applyAlignment="1" applyProtection="1">
      <alignment horizontal="center" vertical="center"/>
    </xf>
    <xf numFmtId="0" fontId="23" fillId="0" borderId="38" xfId="0" applyFont="1" applyFill="1" applyBorder="1" applyAlignment="1" applyProtection="1">
      <alignment horizontal="center" vertical="center"/>
    </xf>
    <xf numFmtId="0" fontId="23" fillId="0" borderId="251" xfId="0" applyFont="1" applyFill="1" applyBorder="1" applyAlignment="1" applyProtection="1">
      <alignment horizontal="center" vertical="center"/>
    </xf>
    <xf numFmtId="0" fontId="23" fillId="0" borderId="183" xfId="0" applyFont="1" applyFill="1" applyBorder="1" applyAlignment="1" applyProtection="1">
      <alignment horizontal="center" vertical="center"/>
    </xf>
    <xf numFmtId="0" fontId="2" fillId="0" borderId="231" xfId="0" applyFont="1" applyBorder="1" applyAlignment="1" applyProtection="1">
      <alignment horizontal="center" vertical="center"/>
    </xf>
    <xf numFmtId="0" fontId="2" fillId="0" borderId="234" xfId="0" applyFont="1" applyBorder="1" applyAlignment="1" applyProtection="1">
      <alignment horizontal="center" vertical="center"/>
    </xf>
    <xf numFmtId="0" fontId="2" fillId="0" borderId="233" xfId="0" applyFont="1" applyBorder="1" applyAlignment="1" applyProtection="1">
      <alignment horizontal="center" vertical="center"/>
    </xf>
    <xf numFmtId="0" fontId="2" fillId="0" borderId="230" xfId="0" applyFont="1" applyBorder="1" applyAlignment="1" applyProtection="1">
      <alignment horizontal="center" vertical="center"/>
    </xf>
    <xf numFmtId="0" fontId="11" fillId="0" borderId="171" xfId="0" applyFont="1" applyFill="1" applyBorder="1" applyAlignment="1" applyProtection="1">
      <alignment horizontal="left" vertical="center" indent="1" shrinkToFit="1"/>
    </xf>
    <xf numFmtId="0" fontId="11" fillId="0" borderId="0" xfId="0" applyFont="1" applyFill="1" applyBorder="1" applyAlignment="1" applyProtection="1">
      <alignment horizontal="left" vertical="center" indent="1" shrinkToFit="1"/>
    </xf>
    <xf numFmtId="0" fontId="11" fillId="0" borderId="6" xfId="0" applyFont="1" applyFill="1" applyBorder="1" applyAlignment="1" applyProtection="1">
      <alignment horizontal="left" vertical="center" indent="1" shrinkToFit="1"/>
    </xf>
    <xf numFmtId="0" fontId="11" fillId="0" borderId="173" xfId="0" applyFont="1" applyFill="1" applyBorder="1" applyAlignment="1" applyProtection="1">
      <alignment horizontal="left" vertical="center" indent="1" shrinkToFit="1"/>
    </xf>
    <xf numFmtId="0" fontId="11" fillId="0" borderId="3" xfId="0" applyFont="1" applyFill="1" applyBorder="1" applyAlignment="1" applyProtection="1">
      <alignment horizontal="left" vertical="center" indent="1" shrinkToFit="1"/>
    </xf>
    <xf numFmtId="0" fontId="11" fillId="0" borderId="8" xfId="0" applyFont="1" applyFill="1" applyBorder="1" applyAlignment="1" applyProtection="1">
      <alignment horizontal="left" vertical="center" indent="1" shrinkToFit="1"/>
    </xf>
    <xf numFmtId="0" fontId="11" fillId="0" borderId="229" xfId="0" applyFont="1" applyBorder="1" applyAlignment="1" applyProtection="1">
      <alignment horizontal="center" vertical="center" textRotation="255"/>
    </xf>
    <xf numFmtId="0" fontId="10" fillId="0" borderId="248" xfId="0" applyFont="1" applyBorder="1" applyAlignment="1" applyProtection="1">
      <alignment horizontal="center" vertical="center"/>
    </xf>
    <xf numFmtId="0" fontId="10" fillId="0" borderId="249" xfId="0" applyFont="1" applyBorder="1" applyAlignment="1" applyProtection="1">
      <alignment horizontal="center" vertical="center"/>
    </xf>
    <xf numFmtId="0" fontId="13" fillId="0" borderId="249" xfId="0" applyFont="1" applyBorder="1" applyAlignment="1" applyProtection="1">
      <alignment horizontal="center" vertical="center"/>
    </xf>
    <xf numFmtId="0" fontId="13" fillId="0" borderId="250" xfId="0" applyFont="1" applyBorder="1" applyAlignment="1" applyProtection="1">
      <alignment horizontal="center" vertical="center"/>
    </xf>
    <xf numFmtId="0" fontId="13" fillId="0" borderId="248" xfId="0" applyFont="1" applyBorder="1" applyAlignment="1" applyProtection="1">
      <alignment horizontal="center" vertical="center"/>
    </xf>
    <xf numFmtId="0" fontId="2" fillId="0" borderId="223" xfId="0" applyFont="1" applyFill="1" applyBorder="1" applyAlignment="1" applyProtection="1">
      <alignment horizontal="center" vertical="center"/>
    </xf>
    <xf numFmtId="0" fontId="2" fillId="0" borderId="232" xfId="0" applyFont="1" applyFill="1" applyBorder="1" applyAlignment="1" applyProtection="1">
      <alignment horizontal="center" vertical="center"/>
    </xf>
    <xf numFmtId="0" fontId="2" fillId="0" borderId="258" xfId="0" applyFont="1" applyFill="1" applyBorder="1" applyAlignment="1" applyProtection="1">
      <alignment horizontal="center" vertical="center"/>
    </xf>
    <xf numFmtId="0" fontId="2" fillId="0" borderId="259" xfId="0" applyFont="1" applyFill="1" applyBorder="1" applyAlignment="1" applyProtection="1">
      <alignment horizontal="center" vertical="center"/>
    </xf>
    <xf numFmtId="0" fontId="2" fillId="0" borderId="230" xfId="0" applyFont="1" applyFill="1" applyBorder="1" applyAlignment="1" applyProtection="1">
      <alignment horizontal="center" vertical="center"/>
    </xf>
    <xf numFmtId="0" fontId="12" fillId="0" borderId="176" xfId="0" applyFont="1" applyFill="1" applyBorder="1" applyAlignment="1" applyProtection="1">
      <alignment horizontal="center" vertical="center"/>
    </xf>
    <xf numFmtId="0" fontId="12" fillId="0" borderId="172" xfId="0" applyFont="1" applyFill="1" applyBorder="1" applyAlignment="1" applyProtection="1">
      <alignment horizontal="center" vertical="center"/>
    </xf>
    <xf numFmtId="0" fontId="12" fillId="0" borderId="178" xfId="0" applyFont="1" applyFill="1" applyBorder="1" applyAlignment="1" applyProtection="1">
      <alignment horizontal="center" vertical="center"/>
    </xf>
    <xf numFmtId="0" fontId="14" fillId="0" borderId="242" xfId="0" applyFont="1" applyBorder="1" applyAlignment="1" applyProtection="1">
      <alignment horizontal="distributed" vertical="center"/>
    </xf>
    <xf numFmtId="0" fontId="14" fillId="0" borderId="243" xfId="0" applyFont="1" applyBorder="1" applyAlignment="1" applyProtection="1">
      <alignment horizontal="distributed" vertical="center"/>
    </xf>
    <xf numFmtId="0" fontId="24" fillId="0" borderId="244" xfId="0" applyFont="1" applyBorder="1" applyAlignment="1" applyProtection="1">
      <alignment horizontal="center" vertical="center" textRotation="255"/>
    </xf>
    <xf numFmtId="0" fontId="24" fillId="0" borderId="245" xfId="0" applyFont="1" applyBorder="1" applyAlignment="1" applyProtection="1">
      <alignment horizontal="center" vertical="center" textRotation="255"/>
    </xf>
    <xf numFmtId="0" fontId="11" fillId="0" borderId="244" xfId="0" applyFont="1" applyBorder="1" applyAlignment="1" applyProtection="1">
      <alignment horizontal="center" vertical="center"/>
    </xf>
    <xf numFmtId="0" fontId="11" fillId="0" borderId="245" xfId="0" applyFont="1" applyBorder="1" applyAlignment="1" applyProtection="1">
      <alignment horizontal="center" vertical="center"/>
    </xf>
    <xf numFmtId="0" fontId="2" fillId="7" borderId="231" xfId="0" applyFont="1" applyFill="1" applyBorder="1" applyAlignment="1" applyProtection="1">
      <alignment horizontal="center" vertical="center"/>
    </xf>
    <xf numFmtId="0" fontId="2" fillId="7" borderId="232" xfId="0" applyFont="1" applyFill="1" applyBorder="1" applyAlignment="1" applyProtection="1">
      <alignment horizontal="center" vertical="center"/>
    </xf>
    <xf numFmtId="0" fontId="24" fillId="0" borderId="260" xfId="0" applyFont="1" applyBorder="1" applyAlignment="1" applyProtection="1">
      <alignment shrinkToFit="1"/>
    </xf>
    <xf numFmtId="0" fontId="24" fillId="0" borderId="261" xfId="0" applyFont="1" applyBorder="1" applyAlignment="1" applyProtection="1">
      <alignment shrinkToFit="1"/>
    </xf>
    <xf numFmtId="0" fontId="8" fillId="7" borderId="260" xfId="0" applyFont="1" applyFill="1" applyBorder="1" applyAlignment="1" applyProtection="1">
      <alignment horizontal="center" vertical="center"/>
    </xf>
    <xf numFmtId="0" fontId="8" fillId="7" borderId="258" xfId="0" applyFont="1" applyFill="1" applyBorder="1" applyAlignment="1" applyProtection="1">
      <alignment horizontal="center" vertical="center"/>
    </xf>
    <xf numFmtId="0" fontId="10" fillId="0" borderId="438" xfId="0" applyFont="1" applyBorder="1" applyAlignment="1" applyProtection="1">
      <alignment horizontal="distributed" vertical="center"/>
    </xf>
    <xf numFmtId="0" fontId="13" fillId="0" borderId="17" xfId="0" applyFont="1" applyBorder="1" applyAlignment="1" applyProtection="1">
      <alignment vertical="center"/>
    </xf>
    <xf numFmtId="0" fontId="13" fillId="0" borderId="210" xfId="0" applyFont="1" applyBorder="1" applyAlignment="1" applyProtection="1">
      <alignment vertical="center"/>
    </xf>
    <xf numFmtId="0" fontId="13" fillId="0" borderId="262" xfId="0" applyFont="1" applyBorder="1" applyAlignment="1" applyProtection="1">
      <alignment vertical="center"/>
    </xf>
    <xf numFmtId="0" fontId="13" fillId="0" borderId="235" xfId="0" applyFont="1" applyBorder="1" applyAlignment="1" applyProtection="1">
      <alignment vertical="center"/>
    </xf>
    <xf numFmtId="0" fontId="12" fillId="7" borderId="231" xfId="0" applyFont="1" applyFill="1" applyBorder="1" applyAlignment="1" applyProtection="1">
      <alignment horizontal="center" vertical="center"/>
    </xf>
    <xf numFmtId="0" fontId="12" fillId="7" borderId="232" xfId="0" applyFont="1" applyFill="1" applyBorder="1" applyAlignment="1" applyProtection="1">
      <alignment horizontal="center" vertical="center"/>
    </xf>
    <xf numFmtId="0" fontId="12" fillId="7" borderId="234" xfId="0" applyFont="1" applyFill="1" applyBorder="1" applyAlignment="1" applyProtection="1">
      <alignment horizontal="center" vertical="center"/>
    </xf>
    <xf numFmtId="0" fontId="2" fillId="0" borderId="233" xfId="0" applyFont="1" applyFill="1" applyBorder="1" applyAlignment="1" applyProtection="1">
      <alignment horizontal="center" vertical="center"/>
    </xf>
    <xf numFmtId="0" fontId="12" fillId="0" borderId="1"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180" xfId="0" applyFont="1" applyFill="1" applyBorder="1" applyAlignment="1" applyProtection="1">
      <alignment horizontal="center" vertical="center" wrapText="1"/>
    </xf>
    <xf numFmtId="0" fontId="11" fillId="0" borderId="5" xfId="0" applyFont="1" applyFill="1" applyBorder="1" applyAlignment="1" applyProtection="1">
      <alignment horizontal="distributed" vertical="center"/>
    </xf>
    <xf numFmtId="0" fontId="11" fillId="0" borderId="0" xfId="0" applyFont="1" applyFill="1" applyBorder="1" applyAlignment="1" applyProtection="1">
      <alignment horizontal="distributed" vertical="center"/>
    </xf>
    <xf numFmtId="0" fontId="11" fillId="0" borderId="6" xfId="0" applyFont="1" applyFill="1" applyBorder="1" applyAlignment="1" applyProtection="1">
      <alignment horizontal="distributed" vertical="center"/>
    </xf>
    <xf numFmtId="0" fontId="11" fillId="0" borderId="7" xfId="0" applyFont="1" applyFill="1" applyBorder="1" applyAlignment="1" applyProtection="1">
      <alignment horizontal="distributed" vertical="center"/>
    </xf>
    <xf numFmtId="0" fontId="11" fillId="0" borderId="3" xfId="0" applyFont="1" applyFill="1" applyBorder="1" applyAlignment="1" applyProtection="1">
      <alignment horizontal="distributed" vertical="center"/>
    </xf>
    <xf numFmtId="0" fontId="11" fillId="0" borderId="8" xfId="0" applyFont="1" applyFill="1" applyBorder="1" applyAlignment="1" applyProtection="1">
      <alignment horizontal="distributed" vertical="center"/>
    </xf>
    <xf numFmtId="0" fontId="11" fillId="0" borderId="4" xfId="0" applyFont="1" applyBorder="1" applyAlignment="1" applyProtection="1">
      <alignment horizontal="distributed" vertical="center" shrinkToFit="1"/>
    </xf>
    <xf numFmtId="0" fontId="11" fillId="0" borderId="1" xfId="0" applyFont="1" applyBorder="1" applyAlignment="1" applyProtection="1">
      <alignment horizontal="distributed" vertical="center" shrinkToFit="1"/>
    </xf>
    <xf numFmtId="0" fontId="11" fillId="0" borderId="2" xfId="0" applyFont="1" applyBorder="1" applyAlignment="1" applyProtection="1">
      <alignment horizontal="distributed" vertical="center" shrinkToFit="1"/>
    </xf>
    <xf numFmtId="0" fontId="11" fillId="0" borderId="5" xfId="0" applyFont="1" applyBorder="1" applyAlignment="1" applyProtection="1">
      <alignment horizontal="distributed" vertical="center" shrinkToFit="1"/>
    </xf>
    <xf numFmtId="0" fontId="11" fillId="0" borderId="0" xfId="0" applyFont="1" applyBorder="1" applyAlignment="1" applyProtection="1">
      <alignment horizontal="distributed" vertical="center" shrinkToFit="1"/>
    </xf>
    <xf numFmtId="0" fontId="11" fillId="0" borderId="6" xfId="0" applyFont="1" applyBorder="1" applyAlignment="1" applyProtection="1">
      <alignment horizontal="distributed" vertical="center" shrinkToFit="1"/>
    </xf>
    <xf numFmtId="0" fontId="11" fillId="0" borderId="7" xfId="0" applyFont="1" applyBorder="1" applyAlignment="1" applyProtection="1">
      <alignment horizontal="distributed" vertical="center" shrinkToFit="1"/>
    </xf>
    <xf numFmtId="0" fontId="11" fillId="0" borderId="3" xfId="0" applyFont="1" applyBorder="1" applyAlignment="1" applyProtection="1">
      <alignment horizontal="distributed" vertical="center" shrinkToFit="1"/>
    </xf>
    <xf numFmtId="0" fontId="11" fillId="0" borderId="8" xfId="0" applyFont="1" applyBorder="1" applyAlignment="1" applyProtection="1">
      <alignment horizontal="distributed" vertical="center" shrinkToFit="1"/>
    </xf>
    <xf numFmtId="0" fontId="11" fillId="0" borderId="4" xfId="0" applyFont="1" applyBorder="1" applyAlignment="1" applyProtection="1">
      <alignment horizontal="distributed" vertical="center"/>
    </xf>
    <xf numFmtId="0" fontId="11" fillId="0" borderId="1" xfId="0" applyFont="1" applyBorder="1" applyAlignment="1" applyProtection="1">
      <alignment horizontal="distributed" vertical="center"/>
    </xf>
    <xf numFmtId="0" fontId="11" fillId="0" borderId="2" xfId="0" applyFont="1" applyBorder="1" applyAlignment="1" applyProtection="1">
      <alignment horizontal="distributed" vertical="center"/>
    </xf>
    <xf numFmtId="0" fontId="11" fillId="0" borderId="5" xfId="0" applyFont="1" applyBorder="1" applyAlignment="1" applyProtection="1">
      <alignment horizontal="distributed" vertical="center"/>
    </xf>
    <xf numFmtId="0" fontId="11" fillId="0" borderId="0" xfId="0" applyFont="1" applyBorder="1" applyAlignment="1" applyProtection="1">
      <alignment horizontal="distributed" vertical="center"/>
    </xf>
    <xf numFmtId="0" fontId="11" fillId="0" borderId="6" xfId="0" applyFont="1" applyBorder="1" applyAlignment="1" applyProtection="1">
      <alignment horizontal="distributed" vertical="center"/>
    </xf>
    <xf numFmtId="0" fontId="11" fillId="0" borderId="184" xfId="0" applyFont="1" applyBorder="1" applyAlignment="1" applyProtection="1">
      <alignment horizontal="distributed" vertical="center"/>
    </xf>
    <xf numFmtId="0" fontId="11" fillId="0" borderId="180" xfId="0" applyFont="1" applyBorder="1" applyAlignment="1" applyProtection="1">
      <alignment horizontal="distributed" vertical="center"/>
    </xf>
    <xf numFmtId="0" fontId="11" fillId="0" borderId="182" xfId="0" applyFont="1" applyBorder="1" applyAlignment="1" applyProtection="1">
      <alignment horizontal="distributed" vertical="center"/>
    </xf>
    <xf numFmtId="0" fontId="12" fillId="0" borderId="5" xfId="0" applyFont="1" applyFill="1" applyBorder="1" applyAlignment="1" applyProtection="1">
      <alignment horizontal="center" vertical="center" shrinkToFit="1"/>
    </xf>
    <xf numFmtId="0" fontId="12" fillId="0" borderId="5"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12" fillId="0" borderId="7"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0" borderId="4" xfId="0" applyFont="1" applyFill="1" applyBorder="1" applyAlignment="1" applyProtection="1">
      <alignment horizontal="center" vertical="center" shrinkToFit="1"/>
    </xf>
    <xf numFmtId="0" fontId="12" fillId="0" borderId="1" xfId="0" applyFont="1" applyFill="1" applyBorder="1" applyAlignment="1" applyProtection="1">
      <alignment horizontal="center" vertical="center" shrinkToFit="1"/>
    </xf>
    <xf numFmtId="0" fontId="12" fillId="0" borderId="7" xfId="0" applyFont="1" applyFill="1" applyBorder="1" applyAlignment="1" applyProtection="1">
      <alignment horizontal="center" vertical="center" shrinkToFit="1"/>
    </xf>
    <xf numFmtId="0" fontId="12" fillId="0" borderId="3" xfId="0" applyFont="1" applyFill="1" applyBorder="1" applyAlignment="1" applyProtection="1">
      <alignment horizontal="center" vertical="center" shrinkToFit="1"/>
    </xf>
    <xf numFmtId="0" fontId="8" fillId="0" borderId="1" xfId="0" applyFont="1" applyFill="1" applyBorder="1" applyAlignment="1" applyProtection="1">
      <alignment horizontal="left" vertical="center" indent="1" shrinkToFit="1"/>
    </xf>
    <xf numFmtId="0" fontId="13" fillId="0" borderId="1" xfId="0" applyFont="1" applyFill="1" applyBorder="1" applyAlignment="1" applyProtection="1">
      <alignment horizontal="left" vertical="center" indent="1" shrinkToFit="1"/>
    </xf>
    <xf numFmtId="0" fontId="13" fillId="0" borderId="0" xfId="0" applyFont="1" applyFill="1" applyBorder="1" applyAlignment="1" applyProtection="1">
      <alignment horizontal="left" vertical="center" indent="1" shrinkToFit="1"/>
    </xf>
    <xf numFmtId="0" fontId="13" fillId="0" borderId="180" xfId="0" applyFont="1" applyFill="1" applyBorder="1" applyAlignment="1" applyProtection="1">
      <alignment horizontal="left" vertical="center" indent="1" shrinkToFit="1"/>
    </xf>
    <xf numFmtId="185" fontId="12" fillId="0" borderId="1" xfId="0" applyNumberFormat="1" applyFont="1" applyFill="1" applyBorder="1" applyAlignment="1" applyProtection="1">
      <alignment horizontal="distributed" vertical="center" shrinkToFit="1"/>
    </xf>
    <xf numFmtId="185" fontId="12" fillId="0" borderId="176" xfId="0" applyNumberFormat="1" applyFont="1" applyFill="1" applyBorder="1" applyAlignment="1" applyProtection="1">
      <alignment horizontal="distributed" vertical="center" shrinkToFit="1"/>
    </xf>
    <xf numFmtId="185" fontId="12" fillId="0" borderId="0" xfId="0" applyNumberFormat="1" applyFont="1" applyFill="1" applyBorder="1" applyAlignment="1" applyProtection="1">
      <alignment horizontal="distributed" vertical="center" shrinkToFit="1"/>
    </xf>
    <xf numFmtId="185" fontId="12" fillId="0" borderId="172" xfId="0" applyNumberFormat="1" applyFont="1" applyFill="1" applyBorder="1" applyAlignment="1" applyProtection="1">
      <alignment horizontal="distributed" vertical="center" shrinkToFit="1"/>
    </xf>
    <xf numFmtId="185" fontId="12" fillId="0" borderId="180" xfId="0" applyNumberFormat="1" applyFont="1" applyFill="1" applyBorder="1" applyAlignment="1" applyProtection="1">
      <alignment horizontal="distributed" vertical="center" shrinkToFit="1"/>
    </xf>
    <xf numFmtId="185" fontId="12" fillId="0" borderId="181" xfId="0" applyNumberFormat="1" applyFont="1" applyFill="1" applyBorder="1" applyAlignment="1" applyProtection="1">
      <alignment horizontal="distributed" vertical="center" shrinkToFit="1"/>
    </xf>
    <xf numFmtId="0" fontId="12" fillId="0" borderId="1" xfId="0" applyFont="1" applyFill="1" applyBorder="1" applyAlignment="1" applyProtection="1">
      <alignment horizontal="center" vertical="center"/>
    </xf>
    <xf numFmtId="0" fontId="12" fillId="0" borderId="36" xfId="0" applyFont="1" applyFill="1" applyBorder="1" applyAlignment="1" applyProtection="1">
      <alignment horizontal="center" vertical="center"/>
    </xf>
    <xf numFmtId="182" fontId="12" fillId="0" borderId="0" xfId="0" applyNumberFormat="1" applyFont="1" applyFill="1" applyBorder="1" applyAlignment="1" applyProtection="1">
      <alignment horizontal="center" vertical="center" shrinkToFit="1"/>
    </xf>
    <xf numFmtId="0" fontId="13" fillId="0" borderId="0" xfId="0" applyFont="1" applyFill="1" applyBorder="1" applyAlignment="1" applyProtection="1">
      <alignment vertical="center"/>
    </xf>
    <xf numFmtId="184" fontId="12" fillId="0" borderId="0" xfId="0" applyNumberFormat="1"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xf>
    <xf numFmtId="184" fontId="12" fillId="0" borderId="1" xfId="0" applyNumberFormat="1" applyFont="1" applyFill="1" applyBorder="1" applyAlignment="1" applyProtection="1">
      <alignment horizontal="center" vertical="center" shrinkToFit="1"/>
    </xf>
    <xf numFmtId="0" fontId="13" fillId="0" borderId="1"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182" fontId="12" fillId="0" borderId="1" xfId="0" applyNumberFormat="1" applyFont="1" applyFill="1" applyBorder="1" applyAlignment="1" applyProtection="1">
      <alignment horizontal="center" vertical="center" shrinkToFit="1"/>
    </xf>
    <xf numFmtId="0" fontId="13" fillId="0" borderId="1" xfId="0" applyFont="1" applyFill="1" applyBorder="1" applyAlignment="1" applyProtection="1">
      <alignment vertical="center"/>
    </xf>
    <xf numFmtId="0" fontId="13" fillId="0" borderId="3" xfId="0" applyFont="1" applyFill="1" applyBorder="1" applyAlignment="1" applyProtection="1">
      <alignment vertical="center"/>
    </xf>
    <xf numFmtId="183" fontId="12" fillId="0" borderId="1" xfId="0" applyNumberFormat="1" applyFont="1" applyFill="1" applyBorder="1" applyAlignment="1" applyProtection="1">
      <alignment horizontal="center" vertical="center" shrinkToFit="1"/>
    </xf>
    <xf numFmtId="183" fontId="12" fillId="0" borderId="0" xfId="0" applyNumberFormat="1" applyFont="1" applyFill="1" applyBorder="1" applyAlignment="1" applyProtection="1">
      <alignment horizontal="center" vertical="center" shrinkToFit="1"/>
    </xf>
    <xf numFmtId="0" fontId="2" fillId="0" borderId="261" xfId="0" applyFont="1" applyFill="1" applyBorder="1" applyAlignment="1" applyProtection="1">
      <alignment horizontal="center" vertical="center"/>
    </xf>
    <xf numFmtId="0" fontId="2" fillId="0" borderId="260" xfId="0" applyFont="1" applyFill="1" applyBorder="1" applyAlignment="1" applyProtection="1">
      <alignment horizontal="center" vertical="center"/>
    </xf>
    <xf numFmtId="0" fontId="2" fillId="0" borderId="257" xfId="0" applyFont="1" applyFill="1" applyBorder="1" applyAlignment="1" applyProtection="1">
      <alignment horizontal="center" vertical="center"/>
    </xf>
    <xf numFmtId="0" fontId="14" fillId="0" borderId="230" xfId="0" applyFont="1" applyBorder="1" applyAlignment="1" applyProtection="1">
      <alignment horizontal="distributed" vertical="center" wrapText="1"/>
    </xf>
    <xf numFmtId="0" fontId="14" fillId="0" borderId="231" xfId="0" applyFont="1" applyBorder="1" applyAlignment="1" applyProtection="1">
      <alignment horizontal="distributed" vertical="center"/>
    </xf>
    <xf numFmtId="0" fontId="14" fillId="0" borderId="232" xfId="0" applyFont="1" applyBorder="1" applyAlignment="1" applyProtection="1">
      <alignment horizontal="distributed" vertical="center"/>
    </xf>
    <xf numFmtId="0" fontId="14" fillId="0" borderId="230" xfId="0" applyFont="1" applyBorder="1" applyAlignment="1" applyProtection="1">
      <alignment horizontal="distributed" vertical="center"/>
    </xf>
    <xf numFmtId="0" fontId="14" fillId="0" borderId="257" xfId="0" applyFont="1" applyBorder="1" applyAlignment="1" applyProtection="1">
      <alignment horizontal="distributed" vertical="center"/>
    </xf>
    <xf numFmtId="0" fontId="14" fillId="0" borderId="258" xfId="0" applyFont="1" applyBorder="1" applyAlignment="1" applyProtection="1">
      <alignment horizontal="distributed" vertical="center"/>
    </xf>
    <xf numFmtId="0" fontId="14" fillId="0" borderId="259" xfId="0" applyFont="1" applyBorder="1" applyAlignment="1" applyProtection="1">
      <alignment horizontal="distributed" vertical="center"/>
    </xf>
    <xf numFmtId="0" fontId="12" fillId="0" borderId="0" xfId="0" applyFont="1" applyFill="1" applyBorder="1" applyAlignment="1" applyProtection="1">
      <alignment vertical="center" shrinkToFit="1"/>
    </xf>
    <xf numFmtId="0" fontId="12" fillId="0" borderId="180" xfId="0" applyFont="1" applyFill="1" applyBorder="1" applyAlignment="1" applyProtection="1">
      <alignment vertical="center" shrinkToFit="1"/>
    </xf>
    <xf numFmtId="0" fontId="24" fillId="0" borderId="225" xfId="0" applyFont="1" applyBorder="1" applyAlignment="1" applyProtection="1">
      <alignment shrinkToFit="1"/>
    </xf>
    <xf numFmtId="0" fontId="24" fillId="0" borderId="226" xfId="0" applyFont="1" applyBorder="1" applyAlignment="1" applyProtection="1">
      <alignment shrinkToFit="1"/>
    </xf>
    <xf numFmtId="0" fontId="8" fillId="7" borderId="225" xfId="0" applyFont="1" applyFill="1" applyBorder="1" applyAlignment="1" applyProtection="1">
      <alignment horizontal="center" vertical="center"/>
    </xf>
    <xf numFmtId="0" fontId="8" fillId="7" borderId="223" xfId="0" applyFont="1" applyFill="1" applyBorder="1" applyAlignment="1" applyProtection="1">
      <alignment horizontal="center" vertical="center"/>
    </xf>
    <xf numFmtId="176" fontId="12" fillId="0" borderId="228" xfId="0" applyNumberFormat="1" applyFont="1" applyFill="1" applyBorder="1" applyAlignment="1" applyProtection="1">
      <alignment vertical="center"/>
    </xf>
    <xf numFmtId="176" fontId="12" fillId="0" borderId="229" xfId="0" applyNumberFormat="1" applyFont="1" applyFill="1" applyBorder="1" applyAlignment="1" applyProtection="1">
      <alignment vertical="center"/>
    </xf>
    <xf numFmtId="176" fontId="12" fillId="0" borderId="253" xfId="0" applyNumberFormat="1" applyFont="1" applyFill="1" applyBorder="1" applyAlignment="1" applyProtection="1">
      <alignment vertical="center"/>
    </xf>
    <xf numFmtId="176" fontId="12" fillId="0" borderId="254" xfId="0" applyNumberFormat="1" applyFont="1" applyFill="1" applyBorder="1" applyAlignment="1" applyProtection="1">
      <alignment vertical="center"/>
    </xf>
    <xf numFmtId="0" fontId="2" fillId="0" borderId="226" xfId="0" applyFont="1" applyFill="1" applyBorder="1" applyAlignment="1" applyProtection="1">
      <alignment horizontal="center" vertical="center"/>
    </xf>
    <xf numFmtId="0" fontId="11" fillId="0" borderId="228" xfId="0" applyFont="1" applyFill="1" applyBorder="1" applyAlignment="1" applyProtection="1">
      <alignment horizontal="distributed" vertical="center"/>
    </xf>
    <xf numFmtId="0" fontId="11" fillId="0" borderId="253" xfId="0" applyFont="1" applyFill="1" applyBorder="1" applyAlignment="1" applyProtection="1">
      <alignment horizontal="distributed" vertical="center"/>
    </xf>
    <xf numFmtId="0" fontId="12" fillId="0" borderId="192" xfId="0" applyFont="1" applyBorder="1" applyAlignment="1" applyProtection="1">
      <alignment horizontal="distributed" vertical="center" shrinkToFit="1"/>
    </xf>
    <xf numFmtId="0" fontId="13" fillId="0" borderId="193" xfId="0" applyFont="1" applyBorder="1" applyAlignment="1" applyProtection="1">
      <alignment horizontal="distributed" vertical="center" shrinkToFit="1"/>
    </xf>
    <xf numFmtId="0" fontId="13" fillId="0" borderId="169" xfId="0" applyFont="1" applyBorder="1" applyAlignment="1" applyProtection="1">
      <alignment horizontal="distributed" vertical="center" shrinkToFit="1"/>
    </xf>
    <xf numFmtId="0" fontId="13" fillId="0" borderId="0" xfId="0" applyFont="1" applyAlignment="1" applyProtection="1">
      <alignment horizontal="distributed" vertical="center" shrinkToFit="1"/>
    </xf>
    <xf numFmtId="0" fontId="13" fillId="0" borderId="0" xfId="0" applyFont="1" applyBorder="1" applyAlignment="1" applyProtection="1">
      <alignment horizontal="distributed" vertical="center" shrinkToFit="1"/>
    </xf>
    <xf numFmtId="0" fontId="13" fillId="0" borderId="188" xfId="0" applyFont="1" applyBorder="1" applyAlignment="1" applyProtection="1">
      <alignment horizontal="distributed" vertical="center" shrinkToFit="1"/>
    </xf>
    <xf numFmtId="0" fontId="13" fillId="0" borderId="189" xfId="0" applyFont="1" applyBorder="1" applyAlignment="1" applyProtection="1">
      <alignment horizontal="distributed" vertical="center" shrinkToFit="1"/>
    </xf>
    <xf numFmtId="0" fontId="8" fillId="0" borderId="375" xfId="0" applyFont="1" applyFill="1" applyBorder="1" applyAlignment="1" applyProtection="1">
      <alignment horizontal="center" vertical="center" shrinkToFit="1"/>
    </xf>
    <xf numFmtId="0" fontId="8" fillId="0" borderId="403" xfId="0" applyFont="1" applyFill="1" applyBorder="1" applyAlignment="1" applyProtection="1">
      <alignment horizontal="center" vertical="center" shrinkToFit="1"/>
    </xf>
    <xf numFmtId="0" fontId="8" fillId="0" borderId="171" xfId="0" applyFont="1" applyFill="1" applyBorder="1" applyAlignment="1" applyProtection="1">
      <alignment horizontal="center" vertical="center" shrinkToFit="1"/>
    </xf>
    <xf numFmtId="0" fontId="8" fillId="0" borderId="404" xfId="0" applyFont="1" applyFill="1" applyBorder="1" applyAlignment="1" applyProtection="1">
      <alignment horizontal="center" vertical="center" shrinkToFit="1"/>
    </xf>
    <xf numFmtId="0" fontId="8" fillId="0" borderId="256" xfId="0" applyFont="1" applyFill="1" applyBorder="1" applyAlignment="1" applyProtection="1">
      <alignment horizontal="center" vertical="center" shrinkToFit="1"/>
    </xf>
    <xf numFmtId="0" fontId="8" fillId="0" borderId="405" xfId="0" applyFont="1" applyFill="1" applyBorder="1" applyAlignment="1" applyProtection="1">
      <alignment horizontal="center" vertical="center" shrinkToFit="1"/>
    </xf>
    <xf numFmtId="0" fontId="8" fillId="0" borderId="241" xfId="0" applyFont="1" applyFill="1" applyBorder="1" applyAlignment="1" applyProtection="1">
      <alignment horizontal="center" vertical="center" shrinkToFit="1"/>
    </xf>
    <xf numFmtId="0" fontId="8" fillId="0" borderId="194" xfId="0" applyFont="1" applyFill="1" applyBorder="1" applyAlignment="1" applyProtection="1">
      <alignment horizontal="center" vertical="center" shrinkToFit="1"/>
    </xf>
    <xf numFmtId="0" fontId="8" fillId="0" borderId="406" xfId="0" applyFont="1" applyFill="1" applyBorder="1" applyAlignment="1" applyProtection="1">
      <alignment horizontal="center" vertical="center" shrinkToFit="1"/>
    </xf>
    <xf numFmtId="0" fontId="8" fillId="0" borderId="172" xfId="0" applyFont="1" applyFill="1" applyBorder="1" applyAlignment="1" applyProtection="1">
      <alignment horizontal="center" vertical="center" shrinkToFit="1"/>
    </xf>
    <xf numFmtId="0" fontId="8" fillId="0" borderId="407" xfId="0" applyFont="1" applyFill="1" applyBorder="1" applyAlignment="1" applyProtection="1">
      <alignment horizontal="center" vertical="center" shrinkToFit="1"/>
    </xf>
    <xf numFmtId="0" fontId="8" fillId="0" borderId="190" xfId="0" applyFont="1" applyFill="1" applyBorder="1" applyAlignment="1" applyProtection="1">
      <alignment horizontal="center" vertical="center" shrinkToFit="1"/>
    </xf>
    <xf numFmtId="0" fontId="12" fillId="7" borderId="233" xfId="0" applyFont="1" applyFill="1" applyBorder="1" applyAlignment="1" applyProtection="1">
      <alignment horizontal="center" vertical="center"/>
    </xf>
    <xf numFmtId="0" fontId="12" fillId="0" borderId="228" xfId="0" applyFont="1" applyFill="1" applyBorder="1" applyAlignment="1" applyProtection="1">
      <alignment horizontal="left" vertical="center" indent="1" shrinkToFit="1"/>
    </xf>
    <xf numFmtId="0" fontId="12" fillId="0" borderId="253" xfId="0" applyFont="1" applyFill="1" applyBorder="1" applyAlignment="1" applyProtection="1">
      <alignment horizontal="left" vertical="center" indent="1" shrinkToFit="1"/>
    </xf>
    <xf numFmtId="0" fontId="13" fillId="0" borderId="0" xfId="0" applyFont="1" applyBorder="1" applyAlignment="1" applyProtection="1">
      <alignment horizontal="center" vertical="center"/>
    </xf>
    <xf numFmtId="0" fontId="2" fillId="0" borderId="222" xfId="0" applyFont="1" applyFill="1" applyBorder="1" applyAlignment="1" applyProtection="1">
      <alignment horizontal="center" vertical="center"/>
    </xf>
    <xf numFmtId="0" fontId="2" fillId="0" borderId="225" xfId="0" applyFont="1" applyFill="1" applyBorder="1" applyAlignment="1" applyProtection="1">
      <alignment horizontal="center" vertical="center"/>
    </xf>
    <xf numFmtId="0" fontId="2" fillId="0" borderId="224" xfId="0" applyFont="1" applyFill="1" applyBorder="1" applyAlignment="1" applyProtection="1">
      <alignment horizontal="center" vertical="center"/>
    </xf>
    <xf numFmtId="0" fontId="12" fillId="0" borderId="16" xfId="0" applyFont="1" applyFill="1" applyBorder="1" applyAlignment="1" applyProtection="1">
      <alignment vertical="center" shrinkToFit="1"/>
    </xf>
    <xf numFmtId="0" fontId="12" fillId="0" borderId="440" xfId="0" applyFont="1" applyFill="1" applyBorder="1" applyAlignment="1" applyProtection="1">
      <alignment vertical="center" shrinkToFit="1"/>
    </xf>
    <xf numFmtId="0" fontId="11" fillId="0" borderId="4" xfId="0" applyFont="1" applyFill="1" applyBorder="1" applyAlignment="1" applyProtection="1">
      <alignment horizontal="distributed" vertical="center" wrapText="1" justifyLastLine="1"/>
    </xf>
    <xf numFmtId="0" fontId="11" fillId="0" borderId="5" xfId="0" applyFont="1" applyFill="1" applyBorder="1" applyAlignment="1" applyProtection="1">
      <alignment horizontal="distributed" vertical="center" justifyLastLine="1"/>
    </xf>
    <xf numFmtId="0" fontId="11" fillId="0" borderId="0" xfId="0" applyFont="1" applyFill="1" applyBorder="1" applyAlignment="1" applyProtection="1">
      <alignment horizontal="distributed" vertical="center" justifyLastLine="1"/>
    </xf>
    <xf numFmtId="0" fontId="11" fillId="0" borderId="6" xfId="0" applyFont="1" applyFill="1" applyBorder="1" applyAlignment="1" applyProtection="1">
      <alignment horizontal="distributed" vertical="center" justifyLastLine="1"/>
    </xf>
    <xf numFmtId="0" fontId="11" fillId="0" borderId="441" xfId="0" applyFont="1" applyFill="1" applyBorder="1" applyAlignment="1" applyProtection="1">
      <alignment horizontal="distributed" vertical="center" justifyLastLine="1"/>
    </xf>
    <xf numFmtId="0" fontId="11" fillId="0" borderId="409" xfId="0" applyFont="1" applyFill="1" applyBorder="1" applyAlignment="1" applyProtection="1">
      <alignment horizontal="distributed" vertical="center" justifyLastLine="1"/>
    </xf>
    <xf numFmtId="0" fontId="11" fillId="0" borderId="442" xfId="0" applyFont="1" applyFill="1" applyBorder="1" applyAlignment="1" applyProtection="1">
      <alignment horizontal="distributed" vertical="center" justifyLastLine="1"/>
    </xf>
    <xf numFmtId="176" fontId="12" fillId="0" borderId="440" xfId="0" applyNumberFormat="1" applyFont="1" applyFill="1" applyBorder="1" applyAlignment="1" applyProtection="1">
      <alignment vertical="center" shrinkToFit="1"/>
    </xf>
    <xf numFmtId="176" fontId="12" fillId="0" borderId="443" xfId="0" applyNumberFormat="1" applyFont="1" applyFill="1" applyBorder="1" applyAlignment="1" applyProtection="1">
      <alignment vertical="center" shrinkToFit="1"/>
    </xf>
    <xf numFmtId="0" fontId="25" fillId="0" borderId="233" xfId="0" applyFont="1" applyBorder="1" applyAlignment="1" applyProtection="1">
      <alignment wrapText="1" shrinkToFit="1"/>
    </xf>
    <xf numFmtId="0" fontId="25" fillId="0" borderId="234" xfId="0" applyFont="1" applyBorder="1" applyAlignment="1" applyProtection="1">
      <alignment shrinkToFit="1"/>
    </xf>
    <xf numFmtId="0" fontId="25" fillId="0" borderId="233" xfId="0" applyFont="1" applyBorder="1" applyAlignment="1" applyProtection="1">
      <alignment shrinkToFit="1"/>
    </xf>
    <xf numFmtId="0" fontId="12" fillId="0" borderId="263" xfId="0" applyFont="1" applyFill="1" applyBorder="1" applyAlignment="1" applyProtection="1">
      <alignment horizontal="center" vertical="center"/>
    </xf>
    <xf numFmtId="0" fontId="12" fillId="0" borderId="257" xfId="0" applyFont="1" applyBorder="1" applyAlignment="1" applyProtection="1">
      <alignment horizontal="distributed" vertical="center"/>
    </xf>
    <xf numFmtId="0" fontId="12" fillId="0" borderId="258" xfId="0" applyFont="1" applyBorder="1" applyAlignment="1" applyProtection="1">
      <alignment horizontal="distributed" vertical="center"/>
    </xf>
    <xf numFmtId="0" fontId="12" fillId="0" borderId="259" xfId="0" applyFont="1" applyBorder="1" applyAlignment="1" applyProtection="1">
      <alignment horizontal="distributed" vertical="center"/>
    </xf>
    <xf numFmtId="0" fontId="11" fillId="0" borderId="440" xfId="0" applyFont="1" applyFill="1" applyBorder="1" applyAlignment="1" applyProtection="1">
      <alignment horizontal="distributed" vertical="center" justifyLastLine="1"/>
    </xf>
    <xf numFmtId="0" fontId="11" fillId="0" borderId="220" xfId="0" applyFont="1" applyFill="1" applyBorder="1" applyAlignment="1" applyProtection="1">
      <alignment horizontal="distributed" vertical="center" justifyLastLine="1"/>
    </xf>
    <xf numFmtId="0" fontId="11" fillId="0" borderId="228" xfId="0" applyFont="1" applyFill="1" applyBorder="1" applyAlignment="1" applyProtection="1">
      <alignment horizontal="distributed" vertical="center" justifyLastLine="1"/>
    </xf>
    <xf numFmtId="0" fontId="11" fillId="0" borderId="221" xfId="0" applyFont="1" applyFill="1" applyBorder="1" applyAlignment="1" applyProtection="1">
      <alignment horizontal="distributed" vertical="center" justifyLastLine="1"/>
    </xf>
    <xf numFmtId="0" fontId="11" fillId="0" borderId="229" xfId="0" applyFont="1" applyFill="1" applyBorder="1" applyAlignment="1" applyProtection="1">
      <alignment horizontal="distributed" vertical="center" justifyLastLine="1"/>
    </xf>
    <xf numFmtId="0" fontId="11" fillId="0" borderId="420" xfId="0" applyFont="1" applyBorder="1" applyAlignment="1" applyProtection="1">
      <alignment horizontal="distributed" vertical="center" justifyLastLine="1"/>
    </xf>
    <xf numFmtId="0" fontId="11" fillId="0" borderId="421" xfId="0" applyFont="1" applyBorder="1" applyAlignment="1" applyProtection="1">
      <alignment horizontal="distributed" vertical="center" justifyLastLine="1"/>
    </xf>
    <xf numFmtId="0" fontId="11" fillId="0" borderId="427" xfId="0" applyFont="1" applyBorder="1" applyAlignment="1" applyProtection="1">
      <alignment horizontal="distributed" vertical="center" justifyLastLine="1"/>
    </xf>
    <xf numFmtId="0" fontId="11" fillId="0" borderId="242" xfId="0" applyFont="1" applyBorder="1" applyAlignment="1" applyProtection="1">
      <alignment horizontal="distributed" vertical="center" justifyLastLine="1"/>
    </xf>
    <xf numFmtId="0" fontId="11" fillId="0" borderId="243" xfId="0" applyFont="1" applyBorder="1" applyAlignment="1" applyProtection="1">
      <alignment horizontal="distributed" vertical="center" justifyLastLine="1"/>
    </xf>
    <xf numFmtId="0" fontId="11" fillId="0" borderId="429" xfId="0" applyFont="1" applyBorder="1" applyAlignment="1" applyProtection="1">
      <alignment horizontal="distributed" vertical="center" justifyLastLine="1"/>
    </xf>
    <xf numFmtId="0" fontId="10" fillId="0" borderId="210" xfId="0" applyFont="1" applyBorder="1" applyAlignment="1" applyProtection="1">
      <alignment horizontal="distributed" vertical="center" wrapText="1"/>
    </xf>
    <xf numFmtId="0" fontId="10" fillId="0" borderId="16" xfId="0" applyFont="1" applyBorder="1" applyAlignment="1" applyProtection="1">
      <alignment horizontal="distributed" vertical="center"/>
    </xf>
    <xf numFmtId="0" fontId="10" fillId="0" borderId="210" xfId="0" applyFont="1" applyBorder="1" applyAlignment="1" applyProtection="1">
      <alignment horizontal="distributed" vertical="center"/>
    </xf>
    <xf numFmtId="0" fontId="10" fillId="0" borderId="439" xfId="0" applyFont="1" applyBorder="1" applyAlignment="1" applyProtection="1">
      <alignment horizontal="distributed" vertical="center"/>
    </xf>
    <xf numFmtId="0" fontId="10" fillId="0" borderId="440" xfId="0" applyFont="1" applyBorder="1" applyAlignment="1" applyProtection="1">
      <alignment horizontal="distributed" vertical="center"/>
    </xf>
    <xf numFmtId="0" fontId="11" fillId="0" borderId="211" xfId="0" applyFont="1" applyFill="1" applyBorder="1" applyAlignment="1" applyProtection="1">
      <alignment horizontal="distributed" vertical="center" justifyLastLine="1"/>
    </xf>
    <xf numFmtId="0" fontId="11" fillId="0" borderId="219" xfId="0" applyFont="1" applyBorder="1" applyAlignment="1" applyProtection="1">
      <alignment horizontal="distributed" vertical="center" wrapText="1"/>
    </xf>
    <xf numFmtId="0" fontId="11" fillId="0" borderId="220" xfId="0" applyFont="1" applyBorder="1" applyAlignment="1" applyProtection="1">
      <alignment horizontal="distributed" vertical="center"/>
    </xf>
    <xf numFmtId="0" fontId="11" fillId="0" borderId="227" xfId="0" applyFont="1" applyBorder="1" applyAlignment="1" applyProtection="1">
      <alignment horizontal="distributed" vertical="center"/>
    </xf>
    <xf numFmtId="0" fontId="11" fillId="0" borderId="228" xfId="0" applyFont="1" applyBorder="1" applyAlignment="1" applyProtection="1">
      <alignment horizontal="distributed" vertical="center"/>
    </xf>
    <xf numFmtId="0" fontId="13" fillId="0" borderId="227" xfId="0" applyFont="1" applyBorder="1" applyAlignment="1" applyProtection="1">
      <alignment horizontal="distributed" vertical="center"/>
    </xf>
    <xf numFmtId="0" fontId="13" fillId="0" borderId="228" xfId="0" applyFont="1" applyBorder="1" applyAlignment="1" applyProtection="1">
      <alignment horizontal="distributed" vertical="center"/>
    </xf>
    <xf numFmtId="0" fontId="13" fillId="0" borderId="252" xfId="0" applyFont="1" applyBorder="1" applyAlignment="1" applyProtection="1">
      <alignment horizontal="distributed" vertical="center"/>
    </xf>
    <xf numFmtId="0" fontId="13" fillId="0" borderId="253" xfId="0" applyFont="1" applyBorder="1" applyAlignment="1" applyProtection="1">
      <alignment horizontal="distributed" vertical="center"/>
    </xf>
    <xf numFmtId="0" fontId="24" fillId="0" borderId="193" xfId="0" applyFont="1" applyBorder="1" applyAlignment="1" applyProtection="1">
      <alignment shrinkToFit="1"/>
    </xf>
    <xf numFmtId="0" fontId="24" fillId="0" borderId="194" xfId="0" applyFont="1" applyBorder="1" applyAlignment="1" applyProtection="1">
      <alignment shrinkToFit="1"/>
    </xf>
    <xf numFmtId="0" fontId="24" fillId="0" borderId="0" xfId="0" applyFont="1" applyBorder="1" applyAlignment="1" applyProtection="1">
      <alignment shrinkToFit="1"/>
    </xf>
    <xf numFmtId="0" fontId="24" fillId="0" borderId="172" xfId="0" applyFont="1" applyBorder="1" applyAlignment="1" applyProtection="1">
      <alignment shrinkToFit="1"/>
    </xf>
    <xf numFmtId="0" fontId="24" fillId="0" borderId="180" xfId="0" applyFont="1" applyBorder="1" applyAlignment="1" applyProtection="1">
      <alignment shrinkToFit="1"/>
    </xf>
    <xf numFmtId="0" fontId="24" fillId="0" borderId="181" xfId="0" applyFont="1" applyBorder="1" applyAlignment="1" applyProtection="1">
      <alignment shrinkToFit="1"/>
    </xf>
    <xf numFmtId="176" fontId="12" fillId="0" borderId="228" xfId="0" applyNumberFormat="1" applyFont="1" applyFill="1" applyBorder="1" applyAlignment="1" applyProtection="1">
      <alignment vertical="center" shrinkToFit="1"/>
    </xf>
    <xf numFmtId="0" fontId="10" fillId="0" borderId="228" xfId="0" applyFont="1" applyFill="1" applyBorder="1" applyAlignment="1" applyProtection="1">
      <alignment vertical="center" shrinkToFit="1"/>
    </xf>
    <xf numFmtId="0" fontId="10" fillId="0" borderId="229" xfId="0" applyFont="1" applyFill="1" applyBorder="1" applyAlignment="1" applyProtection="1">
      <alignment vertical="center" shrinkToFit="1"/>
    </xf>
    <xf numFmtId="0" fontId="12" fillId="0" borderId="227" xfId="0" applyFont="1" applyFill="1" applyBorder="1" applyAlignment="1" applyProtection="1">
      <alignment horizontal="center" vertical="center"/>
    </xf>
    <xf numFmtId="0" fontId="12" fillId="0" borderId="228" xfId="0" applyFont="1" applyFill="1" applyBorder="1" applyAlignment="1" applyProtection="1">
      <alignment horizontal="center" vertical="center"/>
    </xf>
    <xf numFmtId="0" fontId="12" fillId="0" borderId="246" xfId="0" applyFont="1" applyFill="1" applyBorder="1" applyAlignment="1" applyProtection="1">
      <alignment horizontal="center" vertical="center"/>
    </xf>
    <xf numFmtId="0" fontId="12" fillId="0" borderId="244" xfId="0" applyFont="1" applyFill="1" applyBorder="1" applyAlignment="1" applyProtection="1">
      <alignment horizontal="center" vertical="center"/>
    </xf>
    <xf numFmtId="176" fontId="12" fillId="0" borderId="244" xfId="0" applyNumberFormat="1" applyFont="1" applyFill="1" applyBorder="1" applyAlignment="1" applyProtection="1">
      <alignment vertical="center" shrinkToFit="1"/>
    </xf>
    <xf numFmtId="0" fontId="10" fillId="0" borderId="244" xfId="0" applyFont="1" applyFill="1" applyBorder="1" applyAlignment="1" applyProtection="1">
      <alignment vertical="center" shrinkToFit="1"/>
    </xf>
    <xf numFmtId="0" fontId="10" fillId="0" borderId="247" xfId="0" applyFont="1" applyFill="1" applyBorder="1" applyAlignment="1" applyProtection="1">
      <alignment vertical="center" shrinkToFit="1"/>
    </xf>
    <xf numFmtId="0" fontId="10" fillId="0" borderId="184" xfId="0" applyFont="1" applyFill="1" applyBorder="1" applyAlignment="1" applyProtection="1">
      <alignment horizontal="center" vertical="center" shrinkToFit="1"/>
    </xf>
    <xf numFmtId="0" fontId="10" fillId="0" borderId="180" xfId="0" applyFont="1" applyFill="1" applyBorder="1" applyAlignment="1" applyProtection="1">
      <alignment horizontal="center" vertical="center" shrinkToFit="1"/>
    </xf>
    <xf numFmtId="0" fontId="10" fillId="0" borderId="182" xfId="0" applyFont="1" applyFill="1" applyBorder="1" applyAlignment="1" applyProtection="1">
      <alignment horizontal="center" vertical="center" shrinkToFit="1"/>
    </xf>
    <xf numFmtId="57" fontId="12" fillId="0" borderId="180" xfId="0" applyNumberFormat="1" applyFont="1" applyFill="1" applyBorder="1" applyAlignment="1" applyProtection="1">
      <alignment vertical="center"/>
    </xf>
    <xf numFmtId="57" fontId="12" fillId="0" borderId="181" xfId="0" applyNumberFormat="1" applyFont="1" applyFill="1" applyBorder="1" applyAlignment="1" applyProtection="1">
      <alignment vertical="center"/>
    </xf>
    <xf numFmtId="0" fontId="13" fillId="0" borderId="421" xfId="0" applyFont="1" applyBorder="1" applyAlignment="1" applyProtection="1">
      <alignment horizontal="distributed" vertical="center" justifyLastLine="1"/>
    </xf>
    <xf numFmtId="0" fontId="13" fillId="0" borderId="422" xfId="0" applyFont="1" applyBorder="1" applyAlignment="1" applyProtection="1">
      <alignment horizontal="distributed" vertical="center" justifyLastLine="1"/>
    </xf>
    <xf numFmtId="0" fontId="13" fillId="0" borderId="242" xfId="0" applyFont="1" applyBorder="1" applyAlignment="1" applyProtection="1">
      <alignment horizontal="distributed" vertical="center" justifyLastLine="1"/>
    </xf>
    <xf numFmtId="0" fontId="13" fillId="0" borderId="243" xfId="0" applyFont="1" applyBorder="1" applyAlignment="1" applyProtection="1">
      <alignment horizontal="distributed" vertical="center" justifyLastLine="1"/>
    </xf>
    <xf numFmtId="0" fontId="13" fillId="0" borderId="255" xfId="0" applyFont="1" applyBorder="1" applyAlignment="1" applyProtection="1">
      <alignment horizontal="distributed" vertical="center" justifyLastLine="1"/>
    </xf>
    <xf numFmtId="0" fontId="12" fillId="0" borderId="4" xfId="0" applyFont="1" applyFill="1" applyBorder="1" applyAlignment="1" applyProtection="1">
      <alignment horizontal="center" vertical="center"/>
    </xf>
    <xf numFmtId="0" fontId="23" fillId="0" borderId="202" xfId="0" applyFont="1" applyFill="1" applyBorder="1" applyAlignment="1" applyProtection="1">
      <alignment horizontal="center" vertical="center"/>
    </xf>
    <xf numFmtId="0" fontId="10" fillId="0" borderId="220" xfId="0" applyFont="1" applyFill="1" applyBorder="1" applyAlignment="1" applyProtection="1">
      <alignment horizontal="center" vertical="center"/>
    </xf>
    <xf numFmtId="0" fontId="10" fillId="0" borderId="221" xfId="0" applyFont="1" applyFill="1" applyBorder="1" applyAlignment="1" applyProtection="1">
      <alignment horizontal="center" vertical="center"/>
    </xf>
    <xf numFmtId="0" fontId="10" fillId="0" borderId="228" xfId="0" applyFont="1" applyFill="1" applyBorder="1" applyAlignment="1" applyProtection="1">
      <alignment horizontal="center" vertical="center"/>
    </xf>
    <xf numFmtId="0" fontId="10" fillId="0" borderId="229" xfId="0" applyFont="1" applyFill="1" applyBorder="1" applyAlignment="1" applyProtection="1">
      <alignment horizontal="center" vertical="center"/>
    </xf>
    <xf numFmtId="0" fontId="10" fillId="0" borderId="253" xfId="0" applyFont="1" applyFill="1" applyBorder="1" applyAlignment="1" applyProtection="1">
      <alignment horizontal="center" vertical="center"/>
    </xf>
    <xf numFmtId="0" fontId="10" fillId="0" borderId="254" xfId="0" applyFont="1" applyFill="1" applyBorder="1" applyAlignment="1" applyProtection="1">
      <alignment horizontal="center" vertical="center"/>
    </xf>
    <xf numFmtId="0" fontId="12" fillId="0" borderId="219" xfId="0" applyFont="1" applyFill="1" applyBorder="1" applyAlignment="1" applyProtection="1">
      <alignment horizontal="center" vertical="center"/>
    </xf>
    <xf numFmtId="0" fontId="12" fillId="0" borderId="220" xfId="0" applyFont="1" applyFill="1" applyBorder="1" applyAlignment="1" applyProtection="1">
      <alignment horizontal="center" vertical="center"/>
    </xf>
    <xf numFmtId="0" fontId="12" fillId="0" borderId="252" xfId="0" applyFont="1" applyFill="1" applyBorder="1" applyAlignment="1" applyProtection="1">
      <alignment horizontal="center" vertical="center"/>
    </xf>
    <xf numFmtId="0" fontId="12" fillId="0" borderId="253" xfId="0" applyFont="1" applyFill="1" applyBorder="1" applyAlignment="1" applyProtection="1">
      <alignment horizontal="center" vertical="center"/>
    </xf>
    <xf numFmtId="176" fontId="12" fillId="0" borderId="165" xfId="0" applyNumberFormat="1" applyFont="1" applyFill="1" applyBorder="1" applyAlignment="1" applyProtection="1">
      <alignment vertical="center" shrinkToFit="1"/>
    </xf>
    <xf numFmtId="176" fontId="12" fillId="0" borderId="163" xfId="0" applyNumberFormat="1" applyFont="1" applyFill="1" applyBorder="1" applyAlignment="1" applyProtection="1">
      <alignment vertical="center" shrinkToFit="1"/>
    </xf>
    <xf numFmtId="176" fontId="12" fillId="0" borderId="164" xfId="0" applyNumberFormat="1" applyFont="1" applyFill="1" applyBorder="1" applyAlignment="1" applyProtection="1">
      <alignment vertical="center" shrinkToFit="1"/>
    </xf>
    <xf numFmtId="176" fontId="12" fillId="0" borderId="171" xfId="0" applyNumberFormat="1" applyFont="1" applyFill="1" applyBorder="1" applyAlignment="1" applyProtection="1">
      <alignment vertical="center" shrinkToFit="1"/>
    </xf>
    <xf numFmtId="176" fontId="12" fillId="0" borderId="170" xfId="0" applyNumberFormat="1" applyFont="1" applyFill="1" applyBorder="1" applyAlignment="1" applyProtection="1">
      <alignment vertical="center" shrinkToFit="1"/>
    </xf>
    <xf numFmtId="176" fontId="12" fillId="0" borderId="186" xfId="0" applyNumberFormat="1" applyFont="1" applyFill="1" applyBorder="1" applyAlignment="1" applyProtection="1">
      <alignment vertical="center" shrinkToFit="1"/>
    </xf>
    <xf numFmtId="176" fontId="12" fillId="0" borderId="185" xfId="0" applyNumberFormat="1" applyFont="1" applyFill="1" applyBorder="1" applyAlignment="1" applyProtection="1">
      <alignment vertical="center" shrinkToFit="1"/>
    </xf>
    <xf numFmtId="0" fontId="2" fillId="0" borderId="227" xfId="0" applyFont="1" applyFill="1" applyBorder="1" applyAlignment="1" applyProtection="1">
      <alignment horizontal="center" vertical="center"/>
    </xf>
    <xf numFmtId="0" fontId="12" fillId="0" borderId="192" xfId="0" applyFont="1" applyBorder="1" applyAlignment="1" applyProtection="1">
      <alignment horizontal="distributed" vertical="center" indent="1"/>
    </xf>
    <xf numFmtId="0" fontId="12" fillId="0" borderId="193" xfId="0" applyFont="1" applyBorder="1" applyAlignment="1" applyProtection="1">
      <alignment horizontal="distributed" vertical="center" indent="1"/>
    </xf>
    <xf numFmtId="0" fontId="13" fillId="0" borderId="193" xfId="0" applyFont="1" applyBorder="1" applyAlignment="1" applyProtection="1">
      <alignment horizontal="distributed" vertical="center" indent="1"/>
    </xf>
    <xf numFmtId="0" fontId="13" fillId="0" borderId="194" xfId="0" applyFont="1" applyBorder="1" applyAlignment="1" applyProtection="1">
      <alignment horizontal="distributed" vertical="center" indent="1"/>
    </xf>
    <xf numFmtId="0" fontId="12" fillId="0" borderId="169" xfId="0" applyFont="1" applyBorder="1" applyAlignment="1" applyProtection="1">
      <alignment horizontal="distributed" vertical="center" indent="1"/>
    </xf>
    <xf numFmtId="0" fontId="12" fillId="0" borderId="0" xfId="0" applyFont="1" applyBorder="1" applyAlignment="1" applyProtection="1">
      <alignment horizontal="distributed" vertical="center" indent="1"/>
    </xf>
    <xf numFmtId="0" fontId="13" fillId="0" borderId="0" xfId="0" applyFont="1" applyAlignment="1" applyProtection="1">
      <alignment horizontal="distributed" vertical="center" indent="1"/>
    </xf>
    <xf numFmtId="0" fontId="13" fillId="0" borderId="172" xfId="0" applyFont="1" applyBorder="1" applyAlignment="1" applyProtection="1">
      <alignment horizontal="distributed" vertical="center" indent="1"/>
    </xf>
    <xf numFmtId="0" fontId="12" fillId="0" borderId="188" xfId="0" applyFont="1" applyBorder="1" applyAlignment="1" applyProtection="1">
      <alignment horizontal="distributed" vertical="center" indent="1"/>
    </xf>
    <xf numFmtId="0" fontId="12" fillId="0" borderId="189" xfId="0" applyFont="1" applyBorder="1" applyAlignment="1" applyProtection="1">
      <alignment horizontal="distributed" vertical="center" indent="1"/>
    </xf>
    <xf numFmtId="0" fontId="13" fillId="0" borderId="189" xfId="0" applyFont="1" applyBorder="1" applyAlignment="1" applyProtection="1">
      <alignment horizontal="distributed" vertical="center" indent="1"/>
    </xf>
    <xf numFmtId="0" fontId="13" fillId="0" borderId="190" xfId="0" applyFont="1" applyBorder="1" applyAlignment="1" applyProtection="1">
      <alignment horizontal="distributed" vertical="center" indent="1"/>
    </xf>
    <xf numFmtId="0" fontId="11" fillId="0" borderId="426" xfId="0" applyFont="1" applyBorder="1" applyAlignment="1" applyProtection="1">
      <alignment horizontal="distributed" vertical="center" wrapText="1"/>
    </xf>
    <xf numFmtId="0" fontId="11" fillId="0" borderId="421" xfId="0" applyFont="1" applyBorder="1" applyAlignment="1" applyProtection="1">
      <alignment horizontal="distributed" vertical="center"/>
    </xf>
    <xf numFmtId="0" fontId="11" fillId="0" borderId="422" xfId="0" applyFont="1" applyBorder="1" applyAlignment="1" applyProtection="1">
      <alignment horizontal="distributed" vertical="center"/>
    </xf>
    <xf numFmtId="0" fontId="11" fillId="0" borderId="428" xfId="0" applyFont="1" applyBorder="1" applyAlignment="1" applyProtection="1">
      <alignment horizontal="distributed" vertical="center"/>
    </xf>
    <xf numFmtId="0" fontId="11" fillId="0" borderId="243" xfId="0" applyFont="1" applyBorder="1" applyAlignment="1" applyProtection="1">
      <alignment horizontal="distributed" vertical="center"/>
    </xf>
    <xf numFmtId="0" fontId="11" fillId="0" borderId="255" xfId="0" applyFont="1" applyBorder="1" applyAlignment="1" applyProtection="1">
      <alignment horizontal="distributed" vertical="center"/>
    </xf>
    <xf numFmtId="0" fontId="13" fillId="0" borderId="430" xfId="0" applyFont="1" applyBorder="1" applyAlignment="1">
      <alignment vertical="center"/>
    </xf>
    <xf numFmtId="0" fontId="11" fillId="0" borderId="165" xfId="0" applyFont="1" applyBorder="1" applyAlignment="1" applyProtection="1">
      <alignment horizontal="distributed" vertical="center" justifyLastLine="1"/>
    </xf>
    <xf numFmtId="0" fontId="11" fillId="0" borderId="163" xfId="0" applyFont="1" applyBorder="1" applyAlignment="1" applyProtection="1">
      <alignment horizontal="distributed" vertical="center" justifyLastLine="1"/>
    </xf>
    <xf numFmtId="0" fontId="13" fillId="0" borderId="163" xfId="0" applyFont="1" applyBorder="1" applyAlignment="1">
      <alignment horizontal="distributed" vertical="center" justifyLastLine="1"/>
    </xf>
    <xf numFmtId="0" fontId="13" fillId="0" borderId="164" xfId="0" applyFont="1" applyBorder="1" applyAlignment="1">
      <alignment horizontal="distributed" vertical="center" justifyLastLine="1"/>
    </xf>
    <xf numFmtId="0" fontId="11" fillId="0" borderId="256" xfId="0" applyFont="1" applyBorder="1" applyAlignment="1" applyProtection="1">
      <alignment horizontal="distributed" vertical="center" justifyLastLine="1"/>
    </xf>
    <xf numFmtId="0" fontId="11" fillId="0" borderId="189" xfId="0" applyFont="1" applyBorder="1" applyAlignment="1" applyProtection="1">
      <alignment horizontal="distributed" vertical="center" justifyLastLine="1"/>
    </xf>
    <xf numFmtId="0" fontId="13" fillId="0" borderId="189" xfId="0" applyFont="1" applyBorder="1" applyAlignment="1">
      <alignment horizontal="distributed" vertical="center" justifyLastLine="1"/>
    </xf>
    <xf numFmtId="0" fontId="13" fillId="0" borderId="281" xfId="0" applyFont="1" applyBorder="1" applyAlignment="1">
      <alignment horizontal="distributed" vertical="center" justifyLastLine="1"/>
    </xf>
    <xf numFmtId="0" fontId="11" fillId="0" borderId="244" xfId="0" applyFont="1" applyBorder="1" applyAlignment="1" applyProtection="1">
      <alignment horizontal="center" vertical="center" textRotation="255"/>
    </xf>
    <xf numFmtId="0" fontId="11" fillId="0" borderId="245" xfId="0" applyFont="1" applyBorder="1" applyAlignment="1" applyProtection="1">
      <alignment horizontal="center" vertical="center" textRotation="255"/>
    </xf>
    <xf numFmtId="0" fontId="10" fillId="0" borderId="0" xfId="0" applyFont="1" applyBorder="1" applyAlignment="1" applyProtection="1">
      <alignment vertical="center"/>
    </xf>
    <xf numFmtId="0" fontId="12" fillId="0" borderId="174" xfId="0" applyFont="1" applyFill="1" applyBorder="1" applyAlignment="1" applyProtection="1">
      <alignment horizontal="distributed" vertical="center"/>
    </xf>
    <xf numFmtId="0" fontId="12" fillId="0" borderId="1" xfId="0" applyFont="1" applyFill="1" applyBorder="1" applyAlignment="1" applyProtection="1">
      <alignment vertical="center"/>
    </xf>
    <xf numFmtId="0" fontId="12" fillId="0" borderId="175" xfId="0" applyFont="1" applyFill="1" applyBorder="1" applyAlignment="1" applyProtection="1">
      <alignment vertical="center"/>
    </xf>
    <xf numFmtId="0" fontId="12" fillId="0" borderId="171"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170" xfId="0" applyFont="1" applyFill="1" applyBorder="1" applyAlignment="1" applyProtection="1">
      <alignment vertical="center"/>
    </xf>
    <xf numFmtId="0" fontId="12" fillId="0" borderId="173" xfId="0" applyFont="1" applyFill="1" applyBorder="1" applyAlignment="1" applyProtection="1">
      <alignment vertical="center"/>
    </xf>
    <xf numFmtId="0" fontId="12" fillId="0" borderId="3" xfId="0" applyFont="1" applyFill="1" applyBorder="1" applyAlignment="1" applyProtection="1">
      <alignment vertical="center"/>
    </xf>
    <xf numFmtId="0" fontId="12" fillId="0" borderId="177" xfId="0" applyFont="1" applyFill="1" applyBorder="1" applyAlignment="1" applyProtection="1">
      <alignment vertical="center"/>
    </xf>
    <xf numFmtId="0" fontId="10" fillId="0" borderId="1" xfId="0" applyFont="1" applyFill="1" applyBorder="1" applyAlignment="1" applyProtection="1">
      <alignment horizontal="left" vertical="center" indent="1" shrinkToFit="1"/>
    </xf>
    <xf numFmtId="0" fontId="11" fillId="0" borderId="375" xfId="0" applyFont="1" applyFill="1" applyBorder="1" applyAlignment="1" applyProtection="1">
      <alignment horizontal="distributed" vertical="center" justifyLastLine="1"/>
    </xf>
    <xf numFmtId="0" fontId="11" fillId="0" borderId="193" xfId="0" applyFont="1" applyFill="1" applyBorder="1" applyAlignment="1" applyProtection="1">
      <alignment horizontal="distributed" vertical="center" justifyLastLine="1"/>
    </xf>
    <xf numFmtId="0" fontId="11" fillId="0" borderId="414" xfId="0" applyFont="1" applyFill="1" applyBorder="1" applyAlignment="1" applyProtection="1">
      <alignment horizontal="distributed" vertical="center" justifyLastLine="1"/>
    </xf>
    <xf numFmtId="0" fontId="11" fillId="0" borderId="171" xfId="0" applyFont="1" applyFill="1" applyBorder="1" applyAlignment="1" applyProtection="1">
      <alignment horizontal="distributed" vertical="center" justifyLastLine="1"/>
    </xf>
    <xf numFmtId="0" fontId="11" fillId="0" borderId="170" xfId="0" applyFont="1" applyFill="1" applyBorder="1" applyAlignment="1" applyProtection="1">
      <alignment horizontal="distributed" vertical="center" justifyLastLine="1"/>
    </xf>
    <xf numFmtId="0" fontId="11" fillId="0" borderId="176" xfId="0" applyFont="1" applyFill="1" applyBorder="1" applyAlignment="1" applyProtection="1">
      <alignment horizontal="distributed" vertical="center" justifyLastLine="1"/>
    </xf>
    <xf numFmtId="0" fontId="11" fillId="0" borderId="172" xfId="0" applyFont="1" applyFill="1" applyBorder="1" applyAlignment="1" applyProtection="1">
      <alignment horizontal="distributed" vertical="center" justifyLastLine="1"/>
    </xf>
    <xf numFmtId="0" fontId="23" fillId="0" borderId="201" xfId="0" applyFont="1" applyFill="1" applyBorder="1" applyAlignment="1" applyProtection="1">
      <alignment horizontal="center" vertical="center"/>
    </xf>
    <xf numFmtId="0" fontId="11" fillId="0" borderId="4" xfId="0" applyFont="1" applyFill="1" applyBorder="1" applyAlignment="1" applyProtection="1">
      <alignment horizontal="center" vertical="center" wrapText="1" justifyLastLine="1"/>
    </xf>
    <xf numFmtId="0" fontId="11" fillId="0" borderId="1" xfId="0" applyFont="1" applyFill="1" applyBorder="1" applyAlignment="1" applyProtection="1">
      <alignment horizontal="center" vertical="center" wrapText="1" justifyLastLine="1"/>
    </xf>
    <xf numFmtId="0" fontId="11" fillId="0" borderId="2" xfId="0" applyFont="1" applyFill="1" applyBorder="1" applyAlignment="1" applyProtection="1">
      <alignment horizontal="center" vertical="center" wrapText="1" justifyLastLine="1"/>
    </xf>
    <xf numFmtId="0" fontId="11" fillId="0" borderId="5" xfId="0" applyFont="1" applyFill="1" applyBorder="1" applyAlignment="1" applyProtection="1">
      <alignment horizontal="center" vertical="center" wrapText="1" justifyLastLine="1"/>
    </xf>
    <xf numFmtId="0" fontId="11" fillId="0" borderId="0" xfId="0" applyFont="1" applyFill="1" applyBorder="1" applyAlignment="1" applyProtection="1">
      <alignment horizontal="center" vertical="center" wrapText="1" justifyLastLine="1"/>
    </xf>
    <xf numFmtId="0" fontId="11" fillId="0" borderId="6" xfId="0" applyFont="1" applyFill="1" applyBorder="1" applyAlignment="1" applyProtection="1">
      <alignment horizontal="center" vertical="center" wrapText="1" justifyLastLine="1"/>
    </xf>
    <xf numFmtId="176" fontId="12" fillId="0" borderId="7" xfId="0" applyNumberFormat="1" applyFont="1" applyFill="1" applyBorder="1" applyAlignment="1" applyProtection="1">
      <alignment vertical="center" shrinkToFit="1"/>
    </xf>
    <xf numFmtId="176" fontId="12" fillId="0" borderId="3" xfId="0" applyNumberFormat="1" applyFont="1" applyFill="1" applyBorder="1" applyAlignment="1" applyProtection="1">
      <alignment vertical="center" shrinkToFit="1"/>
    </xf>
    <xf numFmtId="176" fontId="12" fillId="0" borderId="178" xfId="0" applyNumberFormat="1" applyFont="1" applyFill="1" applyBorder="1" applyAlignment="1" applyProtection="1">
      <alignment vertical="center" shrinkToFit="1"/>
    </xf>
    <xf numFmtId="0" fontId="14" fillId="0" borderId="4" xfId="0" applyFont="1" applyFill="1" applyBorder="1" applyAlignment="1" applyProtection="1">
      <alignment horizontal="right" vertical="center" shrinkToFit="1"/>
    </xf>
    <xf numFmtId="0" fontId="14" fillId="0" borderId="1" xfId="0" applyFont="1" applyFill="1" applyBorder="1" applyAlignment="1" applyProtection="1">
      <alignment horizontal="right" vertical="center" shrinkToFit="1"/>
    </xf>
    <xf numFmtId="0" fontId="14" fillId="0" borderId="2" xfId="0" applyFont="1" applyFill="1" applyBorder="1" applyAlignment="1" applyProtection="1">
      <alignment horizontal="right" vertical="center" shrinkToFit="1"/>
    </xf>
    <xf numFmtId="0" fontId="14" fillId="0" borderId="5" xfId="0" applyFont="1" applyFill="1" applyBorder="1" applyAlignment="1" applyProtection="1">
      <alignment horizontal="right" vertical="center" shrinkToFit="1"/>
    </xf>
    <xf numFmtId="0" fontId="14" fillId="0" borderId="0" xfId="0" applyFont="1" applyFill="1" applyBorder="1" applyAlignment="1" applyProtection="1">
      <alignment horizontal="right" vertical="center" shrinkToFit="1"/>
    </xf>
    <xf numFmtId="0" fontId="14" fillId="0" borderId="6" xfId="0" applyFont="1" applyFill="1" applyBorder="1" applyAlignment="1" applyProtection="1">
      <alignment horizontal="right" vertical="center" shrinkToFit="1"/>
    </xf>
    <xf numFmtId="0" fontId="14" fillId="0" borderId="7" xfId="0" applyFont="1" applyFill="1" applyBorder="1" applyAlignment="1" applyProtection="1">
      <alignment horizontal="right" vertical="center" shrinkToFit="1"/>
    </xf>
    <xf numFmtId="0" fontId="14" fillId="0" borderId="3" xfId="0" applyFont="1" applyFill="1" applyBorder="1" applyAlignment="1" applyProtection="1">
      <alignment horizontal="right" vertical="center" shrinkToFit="1"/>
    </xf>
    <xf numFmtId="0" fontId="14" fillId="0" borderId="8" xfId="0" applyFont="1" applyFill="1" applyBorder="1" applyAlignment="1" applyProtection="1">
      <alignment horizontal="right" vertical="center" shrinkToFit="1"/>
    </xf>
    <xf numFmtId="0" fontId="14" fillId="0" borderId="16" xfId="0" applyFont="1" applyFill="1" applyBorder="1" applyAlignment="1" applyProtection="1">
      <alignment vertical="center" shrinkToFit="1"/>
    </xf>
    <xf numFmtId="0" fontId="13" fillId="0" borderId="16" xfId="0" applyFont="1" applyFill="1" applyBorder="1" applyAlignment="1" applyProtection="1">
      <alignment vertical="center"/>
    </xf>
    <xf numFmtId="0" fontId="13" fillId="0" borderId="35" xfId="0" applyFont="1" applyFill="1" applyBorder="1" applyAlignment="1" applyProtection="1">
      <alignment vertical="center"/>
    </xf>
    <xf numFmtId="176" fontId="12" fillId="0" borderId="25" xfId="0" applyNumberFormat="1" applyFont="1" applyFill="1" applyBorder="1" applyAlignment="1" applyProtection="1">
      <alignment vertical="center"/>
    </xf>
    <xf numFmtId="176" fontId="12" fillId="0" borderId="16" xfId="0" applyNumberFormat="1" applyFont="1" applyFill="1" applyBorder="1" applyAlignment="1" applyProtection="1">
      <alignment vertical="center"/>
    </xf>
    <xf numFmtId="176" fontId="12" fillId="0" borderId="211" xfId="0" applyNumberFormat="1" applyFont="1" applyFill="1" applyBorder="1" applyAlignment="1" applyProtection="1">
      <alignment vertical="center"/>
    </xf>
    <xf numFmtId="0" fontId="24" fillId="0" borderId="244" xfId="0" applyFont="1" applyBorder="1" applyAlignment="1" applyProtection="1">
      <alignment horizontal="center" vertical="center"/>
    </xf>
    <xf numFmtId="0" fontId="24" fillId="0" borderId="245" xfId="0" applyFont="1" applyBorder="1" applyAlignment="1" applyProtection="1">
      <alignment horizontal="center" vertical="center"/>
    </xf>
    <xf numFmtId="0" fontId="11" fillId="0" borderId="16" xfId="0" applyFont="1" applyFill="1" applyBorder="1" applyAlignment="1" applyProtection="1">
      <alignment horizontal="distributed" vertical="center" wrapText="1" justifyLastLine="1"/>
    </xf>
    <xf numFmtId="0" fontId="11" fillId="0" borderId="210" xfId="0" applyFont="1" applyBorder="1" applyAlignment="1" applyProtection="1">
      <alignment horizontal="distributed" vertical="center" wrapText="1"/>
    </xf>
    <xf numFmtId="0" fontId="11" fillId="0" borderId="16" xfId="0" applyFont="1" applyBorder="1" applyAlignment="1" applyProtection="1">
      <alignment horizontal="distributed" vertical="center"/>
    </xf>
    <xf numFmtId="0" fontId="11" fillId="0" borderId="210" xfId="0" applyFont="1" applyBorder="1" applyAlignment="1" applyProtection="1">
      <alignment horizontal="distributed" vertical="center"/>
    </xf>
    <xf numFmtId="0" fontId="10" fillId="0" borderId="187" xfId="0" applyFont="1" applyBorder="1" applyAlignment="1" applyProtection="1">
      <alignment horizontal="distributed" vertical="center" wrapText="1"/>
    </xf>
    <xf numFmtId="0" fontId="10" fillId="0" borderId="1" xfId="0" applyFont="1" applyBorder="1" applyAlignment="1" applyProtection="1">
      <alignment horizontal="distributed" vertical="center" wrapText="1"/>
    </xf>
    <xf numFmtId="0" fontId="10" fillId="0" borderId="2" xfId="0" applyFont="1" applyBorder="1" applyAlignment="1" applyProtection="1">
      <alignment horizontal="distributed" vertical="center" wrapText="1"/>
    </xf>
    <xf numFmtId="0" fontId="10" fillId="0" borderId="169" xfId="0" applyFont="1" applyBorder="1" applyAlignment="1" applyProtection="1">
      <alignment horizontal="distributed" vertical="center" wrapText="1"/>
    </xf>
    <xf numFmtId="0" fontId="10" fillId="0" borderId="0" xfId="0" applyFont="1" applyBorder="1" applyAlignment="1" applyProtection="1">
      <alignment horizontal="distributed" vertical="center" wrapText="1"/>
    </xf>
    <xf numFmtId="0" fontId="10" fillId="0" borderId="6" xfId="0" applyFont="1" applyBorder="1" applyAlignment="1" applyProtection="1">
      <alignment horizontal="distributed" vertical="center" wrapText="1"/>
    </xf>
    <xf numFmtId="0" fontId="10" fillId="0" borderId="209" xfId="0" applyFont="1" applyBorder="1" applyAlignment="1" applyProtection="1">
      <alignment horizontal="distributed" vertical="center" wrapText="1"/>
    </xf>
    <xf numFmtId="0" fontId="10" fillId="0" borderId="3" xfId="0" applyFont="1" applyBorder="1" applyAlignment="1" applyProtection="1">
      <alignment horizontal="distributed" vertical="center" wrapText="1"/>
    </xf>
    <xf numFmtId="0" fontId="10" fillId="0" borderId="8" xfId="0" applyFont="1" applyBorder="1" applyAlignment="1" applyProtection="1">
      <alignment horizontal="distributed" vertical="center" wrapText="1"/>
    </xf>
    <xf numFmtId="0" fontId="13" fillId="0" borderId="1" xfId="0" applyFont="1" applyFill="1" applyBorder="1" applyAlignment="1" applyProtection="1">
      <alignment horizontal="right" vertical="center"/>
    </xf>
    <xf numFmtId="0" fontId="13" fillId="0" borderId="2" xfId="0" applyFont="1" applyFill="1" applyBorder="1" applyAlignment="1" applyProtection="1">
      <alignment horizontal="right" vertical="center"/>
    </xf>
    <xf numFmtId="0" fontId="13" fillId="0" borderId="0" xfId="0" applyFont="1" applyFill="1" applyBorder="1" applyAlignment="1" applyProtection="1">
      <alignment horizontal="right" vertical="center"/>
    </xf>
    <xf numFmtId="0" fontId="13" fillId="0" borderId="6" xfId="0" applyFont="1" applyFill="1" applyBorder="1" applyAlignment="1" applyProtection="1">
      <alignment horizontal="right" vertical="center"/>
    </xf>
    <xf numFmtId="0" fontId="13" fillId="0" borderId="3" xfId="0" applyFont="1" applyFill="1" applyBorder="1" applyAlignment="1" applyProtection="1">
      <alignment horizontal="right" vertical="center"/>
    </xf>
    <xf numFmtId="0" fontId="13" fillId="0" borderId="8" xfId="0" applyFont="1" applyFill="1" applyBorder="1" applyAlignment="1" applyProtection="1">
      <alignment horizontal="right" vertical="center"/>
    </xf>
    <xf numFmtId="0" fontId="11" fillId="0" borderId="375" xfId="0" applyFont="1" applyFill="1" applyBorder="1" applyAlignment="1" applyProtection="1">
      <alignment horizontal="left" vertical="center" indent="1" shrinkToFit="1"/>
    </xf>
    <xf numFmtId="0" fontId="11" fillId="0" borderId="193" xfId="0" applyFont="1" applyFill="1" applyBorder="1" applyAlignment="1" applyProtection="1">
      <alignment horizontal="left" vertical="center" indent="1" shrinkToFit="1"/>
    </xf>
    <xf numFmtId="0" fontId="11" fillId="0" borderId="378" xfId="0" applyFont="1" applyFill="1" applyBorder="1" applyAlignment="1" applyProtection="1">
      <alignment horizontal="left" vertical="center" indent="1" shrinkToFit="1"/>
    </xf>
    <xf numFmtId="0" fontId="13" fillId="0" borderId="16" xfId="0" applyFont="1" applyBorder="1" applyAlignment="1" applyProtection="1">
      <alignment horizontal="distributed" vertical="center"/>
    </xf>
    <xf numFmtId="0" fontId="13" fillId="0" borderId="210" xfId="0" applyFont="1" applyBorder="1" applyAlignment="1" applyProtection="1">
      <alignment horizontal="distributed" vertical="center"/>
    </xf>
    <xf numFmtId="0" fontId="10" fillId="0" borderId="236" xfId="0" applyFont="1" applyBorder="1" applyAlignment="1" applyProtection="1">
      <alignment horizontal="distributed" vertical="center"/>
    </xf>
    <xf numFmtId="0" fontId="10" fillId="0" borderId="237" xfId="0" applyFont="1" applyBorder="1" applyAlignment="1" applyProtection="1">
      <alignment horizontal="distributed" vertical="center"/>
    </xf>
    <xf numFmtId="0" fontId="11" fillId="0" borderId="16" xfId="0" applyFont="1" applyBorder="1" applyAlignment="1" applyProtection="1">
      <alignment horizontal="distributed" vertical="center" indent="1"/>
    </xf>
    <xf numFmtId="176" fontId="12" fillId="0" borderId="1" xfId="0" applyNumberFormat="1" applyFont="1" applyFill="1" applyBorder="1" applyAlignment="1" applyProtection="1">
      <alignment vertical="center"/>
    </xf>
    <xf numFmtId="176" fontId="12" fillId="0" borderId="0" xfId="0" applyNumberFormat="1" applyFont="1" applyFill="1" applyBorder="1" applyAlignment="1" applyProtection="1">
      <alignment vertical="center"/>
    </xf>
    <xf numFmtId="176" fontId="12" fillId="0" borderId="172" xfId="0" applyNumberFormat="1" applyFont="1" applyFill="1" applyBorder="1" applyAlignment="1" applyProtection="1">
      <alignment vertical="center"/>
    </xf>
    <xf numFmtId="176" fontId="12" fillId="0" borderId="3" xfId="0" applyNumberFormat="1" applyFont="1" applyFill="1" applyBorder="1" applyAlignment="1" applyProtection="1">
      <alignment vertical="center"/>
    </xf>
    <xf numFmtId="176" fontId="12" fillId="0" borderId="178" xfId="0" applyNumberFormat="1" applyFont="1" applyFill="1" applyBorder="1" applyAlignment="1" applyProtection="1">
      <alignment vertical="center"/>
    </xf>
    <xf numFmtId="0" fontId="12" fillId="0" borderId="16" xfId="0" applyFont="1" applyBorder="1" applyAlignment="1" applyProtection="1">
      <alignment horizontal="center" vertical="center"/>
    </xf>
    <xf numFmtId="0" fontId="11" fillId="0" borderId="35" xfId="0" applyFont="1" applyFill="1" applyBorder="1" applyAlignment="1" applyProtection="1">
      <alignment horizontal="distributed" vertical="center" justifyLastLine="1"/>
    </xf>
    <xf numFmtId="191" fontId="12" fillId="0" borderId="16" xfId="0" applyNumberFormat="1" applyFont="1" applyBorder="1" applyAlignment="1" applyProtection="1">
      <alignment vertical="center"/>
    </xf>
    <xf numFmtId="0" fontId="12" fillId="0" borderId="2" xfId="0" applyFont="1" applyFill="1" applyBorder="1" applyAlignment="1" applyProtection="1">
      <alignment horizontal="center" vertical="center" shrinkToFit="1"/>
    </xf>
    <xf numFmtId="0" fontId="12" fillId="0" borderId="6"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1" fillId="0" borderId="237" xfId="0" applyFont="1" applyBorder="1" applyAlignment="1" applyProtection="1">
      <alignment horizontal="distributed" vertical="center" justifyLastLine="1"/>
    </xf>
    <xf numFmtId="0" fontId="11" fillId="0" borderId="16" xfId="0" applyFont="1" applyBorder="1" applyAlignment="1" applyProtection="1">
      <alignment horizontal="distributed" vertical="center" justifyLastLine="1"/>
    </xf>
    <xf numFmtId="0" fontId="11" fillId="0" borderId="238" xfId="0" applyFont="1" applyBorder="1" applyAlignment="1" applyProtection="1">
      <alignment horizontal="distributed" vertical="center" justifyLastLine="1"/>
    </xf>
    <xf numFmtId="0" fontId="11" fillId="0" borderId="211" xfId="0" applyFont="1" applyBorder="1" applyAlignment="1" applyProtection="1">
      <alignment horizontal="distributed" vertical="center" justifyLastLine="1"/>
    </xf>
    <xf numFmtId="0" fontId="12" fillId="0" borderId="169" xfId="0" applyFont="1" applyBorder="1" applyAlignment="1" applyProtection="1">
      <alignment horizontal="distributed" vertical="center"/>
    </xf>
    <xf numFmtId="0" fontId="12" fillId="0" borderId="0" xfId="0" applyFont="1" applyBorder="1" applyAlignment="1" applyProtection="1">
      <alignment horizontal="distributed" vertical="center"/>
    </xf>
    <xf numFmtId="0" fontId="12" fillId="0" borderId="188" xfId="0" applyFont="1" applyBorder="1" applyAlignment="1" applyProtection="1">
      <alignment horizontal="distributed" vertical="center"/>
    </xf>
    <xf numFmtId="0" fontId="12" fillId="0" borderId="189" xfId="0" applyFont="1" applyBorder="1" applyAlignment="1" applyProtection="1">
      <alignment horizontal="distributed" vertical="center"/>
    </xf>
    <xf numFmtId="191" fontId="12" fillId="0" borderId="35" xfId="0" applyNumberFormat="1" applyFont="1" applyBorder="1" applyAlignment="1" applyProtection="1">
      <alignment vertical="center"/>
    </xf>
    <xf numFmtId="0" fontId="11" fillId="0" borderId="7"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2" fillId="0" borderId="220" xfId="0" applyFont="1" applyBorder="1" applyAlignment="1" applyProtection="1">
      <alignment horizontal="center" vertical="center"/>
    </xf>
    <xf numFmtId="0" fontId="12" fillId="0" borderId="221" xfId="0" applyFont="1" applyBorder="1" applyAlignment="1" applyProtection="1">
      <alignment horizontal="center" vertical="center"/>
    </xf>
    <xf numFmtId="0" fontId="12" fillId="0" borderId="228" xfId="0" applyFont="1" applyBorder="1" applyAlignment="1" applyProtection="1">
      <alignment horizontal="center" vertical="center"/>
    </xf>
    <xf numFmtId="0" fontId="12" fillId="0" borderId="229" xfId="0" applyFont="1" applyBorder="1" applyAlignment="1" applyProtection="1">
      <alignment horizontal="center" vertical="center"/>
    </xf>
    <xf numFmtId="0" fontId="8" fillId="0" borderId="219" xfId="0" applyFont="1" applyBorder="1" applyAlignment="1" applyProtection="1">
      <alignment vertical="center"/>
    </xf>
    <xf numFmtId="0" fontId="13" fillId="0" borderId="220" xfId="0" applyFont="1" applyBorder="1" applyAlignment="1" applyProtection="1">
      <alignment vertical="center"/>
    </xf>
    <xf numFmtId="0" fontId="13" fillId="0" borderId="227" xfId="0" applyFont="1" applyBorder="1" applyAlignment="1" applyProtection="1">
      <alignment vertical="center"/>
    </xf>
    <xf numFmtId="0" fontId="13" fillId="0" borderId="228" xfId="0" applyFont="1" applyBorder="1" applyAlignment="1" applyProtection="1">
      <alignment vertical="center"/>
    </xf>
    <xf numFmtId="176" fontId="12" fillId="0" borderId="17" xfId="0" applyNumberFormat="1" applyFont="1" applyFill="1" applyBorder="1" applyAlignment="1" applyProtection="1">
      <alignment vertical="center" shrinkToFit="1"/>
    </xf>
    <xf numFmtId="176" fontId="12" fillId="0" borderId="213" xfId="0" applyNumberFormat="1" applyFont="1" applyFill="1" applyBorder="1" applyAlignment="1" applyProtection="1">
      <alignment vertical="center" shrinkToFit="1"/>
    </xf>
    <xf numFmtId="0" fontId="2" fillId="0" borderId="217" xfId="0" applyFont="1" applyFill="1" applyBorder="1" applyAlignment="1" applyProtection="1">
      <alignment horizontal="center" vertical="center"/>
    </xf>
    <xf numFmtId="0" fontId="2" fillId="0" borderId="214" xfId="0" applyFont="1" applyFill="1" applyBorder="1" applyAlignment="1" applyProtection="1">
      <alignment horizontal="center" vertical="center"/>
    </xf>
    <xf numFmtId="0" fontId="10" fillId="0" borderId="180" xfId="0" applyFont="1" applyBorder="1" applyAlignment="1" applyProtection="1">
      <alignment vertical="center"/>
    </xf>
    <xf numFmtId="0" fontId="2" fillId="0" borderId="216" xfId="0" applyFont="1" applyFill="1" applyBorder="1" applyAlignment="1" applyProtection="1">
      <alignment horizontal="center" vertical="center"/>
    </xf>
    <xf numFmtId="0" fontId="12" fillId="0" borderId="204" xfId="0" applyFont="1" applyBorder="1" applyAlignment="1" applyProtection="1">
      <alignment horizontal="distributed" vertical="center"/>
    </xf>
    <xf numFmtId="0" fontId="12" fillId="0" borderId="205" xfId="0" applyFont="1" applyBorder="1" applyAlignment="1" applyProtection="1">
      <alignment horizontal="distributed" vertical="center"/>
    </xf>
    <xf numFmtId="0" fontId="12" fillId="0" borderId="206" xfId="0" applyFont="1" applyBorder="1" applyAlignment="1" applyProtection="1">
      <alignment horizontal="distributed" vertical="center"/>
    </xf>
    <xf numFmtId="0" fontId="10" fillId="0" borderId="4" xfId="0" applyFont="1" applyBorder="1" applyAlignment="1" applyProtection="1">
      <alignment horizontal="distributed" vertical="center"/>
    </xf>
    <xf numFmtId="0" fontId="10" fillId="0" borderId="5" xfId="0" applyFont="1" applyBorder="1" applyAlignment="1" applyProtection="1">
      <alignment horizontal="distributed" vertical="center"/>
    </xf>
    <xf numFmtId="0" fontId="10" fillId="0" borderId="7" xfId="0" applyFont="1" applyBorder="1" applyAlignment="1" applyProtection="1">
      <alignment horizontal="distributed" vertical="center"/>
    </xf>
    <xf numFmtId="176" fontId="12" fillId="0" borderId="2" xfId="0" applyNumberFormat="1" applyFont="1" applyFill="1" applyBorder="1" applyAlignment="1" applyProtection="1">
      <alignment vertical="center" shrinkToFit="1"/>
    </xf>
    <xf numFmtId="176" fontId="12" fillId="0" borderId="6" xfId="0" applyNumberFormat="1" applyFont="1" applyFill="1" applyBorder="1" applyAlignment="1" applyProtection="1">
      <alignment vertical="center" shrinkToFit="1"/>
    </xf>
    <xf numFmtId="176" fontId="12" fillId="0" borderId="8" xfId="0" applyNumberFormat="1" applyFont="1" applyFill="1" applyBorder="1" applyAlignment="1" applyProtection="1">
      <alignment vertical="center" shrinkToFit="1"/>
    </xf>
    <xf numFmtId="0" fontId="11" fillId="0" borderId="16" xfId="0" applyNumberFormat="1" applyFont="1" applyFill="1" applyBorder="1" applyAlignment="1" applyProtection="1">
      <alignment horizontal="distributed" vertical="center" justifyLastLine="1"/>
    </xf>
    <xf numFmtId="0" fontId="12" fillId="0" borderId="4" xfId="0" applyFont="1" applyFill="1" applyBorder="1" applyAlignment="1" applyProtection="1">
      <alignment vertical="center" shrinkToFit="1"/>
    </xf>
    <xf numFmtId="0" fontId="12" fillId="0" borderId="1" xfId="0" applyFont="1" applyFill="1" applyBorder="1" applyAlignment="1" applyProtection="1">
      <alignment vertical="center" shrinkToFit="1"/>
    </xf>
    <xf numFmtId="0" fontId="12" fillId="0" borderId="2" xfId="0" applyFont="1" applyFill="1" applyBorder="1" applyAlignment="1" applyProtection="1">
      <alignment vertical="center" shrinkToFit="1"/>
    </xf>
    <xf numFmtId="0" fontId="12" fillId="0" borderId="5" xfId="0" applyFont="1" applyFill="1" applyBorder="1" applyAlignment="1" applyProtection="1">
      <alignment vertical="center" shrinkToFit="1"/>
    </xf>
    <xf numFmtId="0" fontId="12" fillId="0" borderId="6" xfId="0" applyFont="1" applyFill="1" applyBorder="1" applyAlignment="1" applyProtection="1">
      <alignment vertical="center" shrinkToFit="1"/>
    </xf>
    <xf numFmtId="0" fontId="12" fillId="0" borderId="7" xfId="0" applyFont="1" applyFill="1" applyBorder="1" applyAlignment="1" applyProtection="1">
      <alignment vertical="center" shrinkToFit="1"/>
    </xf>
    <xf numFmtId="0" fontId="12" fillId="0" borderId="3" xfId="0" applyFont="1" applyFill="1" applyBorder="1" applyAlignment="1" applyProtection="1">
      <alignment vertical="center" shrinkToFit="1"/>
    </xf>
    <xf numFmtId="0" fontId="12" fillId="0" borderId="8" xfId="0" applyFont="1" applyFill="1" applyBorder="1" applyAlignment="1" applyProtection="1">
      <alignment vertical="center" shrinkToFit="1"/>
    </xf>
    <xf numFmtId="0" fontId="24" fillId="0" borderId="207" xfId="0" applyFont="1" applyBorder="1" applyAlignment="1" applyProtection="1">
      <alignment shrinkToFit="1"/>
    </xf>
    <xf numFmtId="0" fontId="24" fillId="0" borderId="208" xfId="0" applyFont="1" applyBorder="1" applyAlignment="1" applyProtection="1">
      <alignment shrinkToFit="1"/>
    </xf>
    <xf numFmtId="0" fontId="12" fillId="0" borderId="214" xfId="0" applyFont="1" applyBorder="1" applyAlignment="1" applyProtection="1">
      <alignment horizontal="distributed" vertical="center"/>
    </xf>
    <xf numFmtId="0" fontId="12" fillId="0" borderId="215" xfId="0" applyFont="1" applyBorder="1" applyAlignment="1" applyProtection="1">
      <alignment horizontal="distributed" vertical="center"/>
    </xf>
    <xf numFmtId="0" fontId="12" fillId="0" borderId="216" xfId="0" applyFont="1" applyBorder="1" applyAlignment="1" applyProtection="1">
      <alignment horizontal="distributed" vertical="center"/>
    </xf>
    <xf numFmtId="0" fontId="24" fillId="0" borderId="217" xfId="0" applyFont="1" applyBorder="1" applyAlignment="1" applyProtection="1">
      <alignment shrinkToFit="1"/>
    </xf>
    <xf numFmtId="0" fontId="24" fillId="0" borderId="218" xfId="0" applyFont="1" applyBorder="1" applyAlignment="1" applyProtection="1">
      <alignment shrinkToFit="1"/>
    </xf>
    <xf numFmtId="0" fontId="11" fillId="0" borderId="187" xfId="0" applyFont="1" applyBorder="1" applyAlignment="1" applyProtection="1">
      <alignment horizontal="distributed" vertical="center" justifyLastLine="1"/>
    </xf>
    <xf numFmtId="0" fontId="11" fillId="0" borderId="1" xfId="0" applyFont="1" applyBorder="1" applyAlignment="1" applyProtection="1">
      <alignment horizontal="distributed" vertical="center" justifyLastLine="1"/>
    </xf>
    <xf numFmtId="0" fontId="11" fillId="0" borderId="176" xfId="0" applyFont="1" applyBorder="1" applyAlignment="1" applyProtection="1">
      <alignment horizontal="distributed" vertical="center" justifyLastLine="1"/>
    </xf>
    <xf numFmtId="0" fontId="11" fillId="0" borderId="188" xfId="0" applyFont="1" applyBorder="1" applyAlignment="1" applyProtection="1">
      <alignment horizontal="distributed" vertical="center" justifyLastLine="1"/>
    </xf>
    <xf numFmtId="0" fontId="11" fillId="0" borderId="190" xfId="0" applyFont="1" applyBorder="1" applyAlignment="1" applyProtection="1">
      <alignment horizontal="distributed" vertical="center" justifyLastLine="1"/>
    </xf>
    <xf numFmtId="0" fontId="11" fillId="0" borderId="16" xfId="0" applyFont="1" applyFill="1" applyBorder="1" applyProtection="1">
      <alignment vertical="center"/>
    </xf>
    <xf numFmtId="0" fontId="11" fillId="0" borderId="211" xfId="0" applyFont="1" applyFill="1" applyBorder="1" applyProtection="1">
      <alignment vertical="center"/>
    </xf>
    <xf numFmtId="0" fontId="11" fillId="0" borderId="15" xfId="0" applyFont="1" applyFill="1" applyBorder="1" applyProtection="1">
      <alignment vertical="center"/>
    </xf>
    <xf numFmtId="0" fontId="11" fillId="0" borderId="212" xfId="0" applyFont="1" applyFill="1" applyBorder="1" applyProtection="1">
      <alignment vertical="center"/>
    </xf>
    <xf numFmtId="0" fontId="12" fillId="0" borderId="187" xfId="0" applyFont="1" applyBorder="1" applyAlignment="1" applyProtection="1">
      <alignment horizontal="distributed" vertical="center"/>
    </xf>
    <xf numFmtId="0" fontId="12" fillId="0" borderId="1" xfId="0" applyFont="1" applyBorder="1" applyAlignment="1" applyProtection="1">
      <alignment vertical="center"/>
    </xf>
    <xf numFmtId="0" fontId="12" fillId="0" borderId="175" xfId="0" applyFont="1" applyBorder="1" applyAlignment="1" applyProtection="1">
      <alignment vertical="center"/>
    </xf>
    <xf numFmtId="0" fontId="12" fillId="0" borderId="169" xfId="0" applyFont="1" applyBorder="1" applyAlignment="1" applyProtection="1">
      <alignment vertical="center"/>
    </xf>
    <xf numFmtId="0" fontId="12" fillId="0" borderId="0" xfId="0" applyFont="1" applyBorder="1" applyAlignment="1" applyProtection="1">
      <alignment vertical="center"/>
    </xf>
    <xf numFmtId="0" fontId="12" fillId="0" borderId="170" xfId="0" applyFont="1" applyBorder="1" applyAlignment="1" applyProtection="1">
      <alignment vertical="center"/>
    </xf>
    <xf numFmtId="0" fontId="12" fillId="0" borderId="1" xfId="0" applyFont="1" applyFill="1" applyBorder="1" applyAlignment="1" applyProtection="1">
      <alignment horizontal="left" vertical="center" indent="1" shrinkToFit="1"/>
    </xf>
    <xf numFmtId="0" fontId="12" fillId="0" borderId="176" xfId="0" applyFont="1" applyFill="1" applyBorder="1" applyAlignment="1" applyProtection="1">
      <alignment horizontal="left" vertical="center" indent="1" shrinkToFit="1"/>
    </xf>
    <xf numFmtId="0" fontId="12" fillId="0" borderId="0" xfId="0" applyFont="1" applyFill="1" applyBorder="1" applyAlignment="1" applyProtection="1">
      <alignment horizontal="left" vertical="center" indent="1" shrinkToFit="1"/>
    </xf>
    <xf numFmtId="0" fontId="12" fillId="0" borderId="172" xfId="0" applyFont="1" applyFill="1" applyBorder="1" applyAlignment="1" applyProtection="1">
      <alignment horizontal="left" vertical="center" indent="1" shrinkToFit="1"/>
    </xf>
    <xf numFmtId="0" fontId="12" fillId="0" borderId="192" xfId="0" applyFont="1" applyFill="1" applyBorder="1" applyAlignment="1" applyProtection="1">
      <alignment vertical="center" shrinkToFit="1"/>
    </xf>
    <xf numFmtId="0" fontId="12" fillId="0" borderId="193" xfId="0" applyFont="1" applyFill="1" applyBorder="1" applyAlignment="1" applyProtection="1">
      <alignment vertical="center" shrinkToFit="1"/>
    </xf>
    <xf numFmtId="0" fontId="12" fillId="0" borderId="194" xfId="0" applyFont="1" applyFill="1" applyBorder="1" applyAlignment="1" applyProtection="1">
      <alignment vertical="center" shrinkToFit="1"/>
    </xf>
    <xf numFmtId="0" fontId="12" fillId="0" borderId="169" xfId="0" applyFont="1" applyFill="1" applyBorder="1" applyAlignment="1" applyProtection="1">
      <alignment vertical="center" shrinkToFit="1"/>
    </xf>
    <xf numFmtId="0" fontId="12" fillId="0" borderId="172" xfId="0" applyFont="1" applyFill="1" applyBorder="1" applyAlignment="1" applyProtection="1">
      <alignment vertical="center" shrinkToFit="1"/>
    </xf>
    <xf numFmtId="0" fontId="12" fillId="0" borderId="179" xfId="0" applyFont="1" applyFill="1" applyBorder="1" applyAlignment="1" applyProtection="1">
      <alignment vertical="center" shrinkToFit="1"/>
    </xf>
    <xf numFmtId="0" fontId="12" fillId="0" borderId="181" xfId="0" applyFont="1" applyFill="1" applyBorder="1" applyAlignment="1" applyProtection="1">
      <alignment vertical="center" shrinkToFit="1"/>
    </xf>
    <xf numFmtId="0" fontId="11" fillId="0" borderId="169" xfId="0" applyFont="1" applyBorder="1" applyAlignment="1" applyProtection="1">
      <alignment horizontal="distributed" vertical="center" justifyLastLine="1"/>
    </xf>
    <xf numFmtId="0" fontId="11" fillId="0" borderId="0" xfId="0" applyFont="1" applyBorder="1" applyAlignment="1" applyProtection="1">
      <alignment horizontal="distributed" vertical="center" justifyLastLine="1"/>
    </xf>
    <xf numFmtId="0" fontId="11" fillId="0" borderId="172" xfId="0" applyFont="1" applyBorder="1" applyAlignment="1" applyProtection="1">
      <alignment horizontal="distributed" vertical="center" justifyLastLine="1"/>
    </xf>
    <xf numFmtId="0" fontId="11" fillId="0" borderId="165" xfId="0" applyFont="1" applyFill="1" applyBorder="1" applyAlignment="1" applyProtection="1">
      <alignment horizontal="left" vertical="center" indent="1" shrinkToFit="1"/>
    </xf>
    <xf numFmtId="0" fontId="11" fillId="0" borderId="163" xfId="0" applyFont="1" applyFill="1" applyBorder="1" applyAlignment="1" applyProtection="1">
      <alignment horizontal="left" vertical="center" indent="1" shrinkToFit="1"/>
    </xf>
    <xf numFmtId="0" fontId="11" fillId="0" borderId="168" xfId="0" applyFont="1" applyFill="1" applyBorder="1" applyAlignment="1" applyProtection="1">
      <alignment horizontal="left" vertical="center" indent="1" shrinkToFit="1"/>
    </xf>
    <xf numFmtId="0" fontId="11" fillId="0" borderId="172" xfId="0" applyFont="1" applyFill="1" applyBorder="1" applyAlignment="1" applyProtection="1">
      <alignment horizontal="left" vertical="center" indent="1" shrinkToFit="1"/>
    </xf>
    <xf numFmtId="0" fontId="11" fillId="0" borderId="178" xfId="0" applyFont="1" applyFill="1" applyBorder="1" applyAlignment="1" applyProtection="1">
      <alignment horizontal="left" vertical="center" indent="1" shrinkToFit="1"/>
    </xf>
    <xf numFmtId="58" fontId="12" fillId="0" borderId="1" xfId="0" applyNumberFormat="1" applyFont="1" applyFill="1" applyBorder="1" applyAlignment="1" applyProtection="1">
      <alignment vertical="center"/>
    </xf>
    <xf numFmtId="58" fontId="12" fillId="0" borderId="176" xfId="0" applyNumberFormat="1" applyFont="1" applyFill="1" applyBorder="1" applyAlignment="1" applyProtection="1">
      <alignment vertical="center"/>
    </xf>
    <xf numFmtId="58" fontId="12" fillId="0" borderId="0" xfId="0" applyNumberFormat="1" applyFont="1" applyFill="1" applyAlignment="1" applyProtection="1">
      <alignment vertical="center"/>
    </xf>
    <xf numFmtId="58" fontId="12" fillId="0" borderId="172" xfId="0" applyNumberFormat="1" applyFont="1" applyFill="1" applyBorder="1" applyAlignment="1" applyProtection="1">
      <alignment vertical="center"/>
    </xf>
    <xf numFmtId="58" fontId="12" fillId="0" borderId="0" xfId="0" applyNumberFormat="1" applyFont="1" applyFill="1" applyBorder="1" applyAlignment="1" applyProtection="1">
      <alignment vertical="center"/>
    </xf>
    <xf numFmtId="0" fontId="10" fillId="0" borderId="32" xfId="0" applyFont="1" applyBorder="1" applyAlignment="1" applyProtection="1">
      <alignment horizontal="distributed" vertical="center"/>
    </xf>
    <xf numFmtId="0" fontId="10" fillId="0" borderId="33" xfId="0" applyFont="1" applyBorder="1" applyAlignment="1" applyProtection="1">
      <alignment horizontal="distributed" vertical="center"/>
    </xf>
    <xf numFmtId="0" fontId="10" fillId="0" borderId="18" xfId="0" applyFont="1" applyBorder="1" applyAlignment="1" applyProtection="1">
      <alignment horizontal="distributed" vertical="center"/>
    </xf>
    <xf numFmtId="0" fontId="23" fillId="0" borderId="2"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23" fillId="0" borderId="182" xfId="0" applyFont="1" applyFill="1" applyBorder="1" applyAlignment="1" applyProtection="1">
      <alignment horizontal="center" vertical="center"/>
    </xf>
    <xf numFmtId="0" fontId="11" fillId="0" borderId="162" xfId="0" applyFont="1" applyBorder="1" applyAlignment="1" applyProtection="1">
      <alignment horizontal="distributed" vertical="center" justifyLastLine="1"/>
    </xf>
    <xf numFmtId="0" fontId="11" fillId="0" borderId="164" xfId="0" applyFont="1" applyBorder="1" applyAlignment="1" applyProtection="1">
      <alignment horizontal="distributed" vertical="center" justifyLastLine="1"/>
    </xf>
    <xf numFmtId="0" fontId="11" fillId="0" borderId="170" xfId="0" applyFont="1" applyBorder="1" applyAlignment="1" applyProtection="1">
      <alignment horizontal="distributed" vertical="center" justifyLastLine="1"/>
    </xf>
    <xf numFmtId="0" fontId="24" fillId="0" borderId="199" xfId="0" applyFont="1" applyBorder="1" applyAlignment="1" applyProtection="1">
      <alignment shrinkToFit="1"/>
    </xf>
    <xf numFmtId="0" fontId="24" fillId="0" borderId="200" xfId="0" applyFont="1" applyBorder="1" applyAlignment="1" applyProtection="1">
      <alignment shrinkToFit="1"/>
    </xf>
    <xf numFmtId="0" fontId="10" fillId="0" borderId="162" xfId="0" applyFont="1" applyBorder="1" applyAlignment="1" applyProtection="1">
      <alignment horizontal="distributed" vertical="center"/>
    </xf>
    <xf numFmtId="0" fontId="10" fillId="0" borderId="163" xfId="0" applyFont="1" applyBorder="1" applyAlignment="1" applyProtection="1">
      <alignment horizontal="distributed" vertical="center"/>
    </xf>
    <xf numFmtId="0" fontId="10" fillId="0" borderId="166" xfId="0" applyFont="1" applyBorder="1" applyAlignment="1" applyProtection="1">
      <alignment horizontal="distributed" vertical="center"/>
    </xf>
    <xf numFmtId="0" fontId="11" fillId="0" borderId="167" xfId="0" applyNumberFormat="1" applyFont="1" applyBorder="1" applyAlignment="1" applyProtection="1">
      <alignment horizontal="distributed" vertical="center" justifyLastLine="1"/>
    </xf>
    <xf numFmtId="0" fontId="11" fillId="0" borderId="163" xfId="0" applyNumberFormat="1" applyFont="1" applyBorder="1" applyAlignment="1" applyProtection="1">
      <alignment horizontal="distributed" vertical="center" justifyLastLine="1"/>
    </xf>
    <xf numFmtId="0" fontId="11" fillId="0" borderId="166" xfId="0" applyNumberFormat="1" applyFont="1" applyBorder="1" applyAlignment="1" applyProtection="1">
      <alignment horizontal="distributed" vertical="center" justifyLastLine="1"/>
    </xf>
    <xf numFmtId="0" fontId="11" fillId="0" borderId="7" xfId="0" applyNumberFormat="1" applyFont="1" applyBorder="1" applyAlignment="1" applyProtection="1">
      <alignment horizontal="distributed" vertical="center" justifyLastLine="1"/>
    </xf>
    <xf numFmtId="0" fontId="11" fillId="0" borderId="3" xfId="0" applyNumberFormat="1" applyFont="1" applyBorder="1" applyAlignment="1" applyProtection="1">
      <alignment horizontal="distributed" vertical="center" justifyLastLine="1"/>
    </xf>
    <xf numFmtId="0" fontId="11" fillId="0" borderId="8" xfId="0" applyNumberFormat="1" applyFont="1" applyBorder="1" applyAlignment="1" applyProtection="1">
      <alignment horizontal="distributed" vertical="center" justifyLastLine="1"/>
    </xf>
    <xf numFmtId="0" fontId="11" fillId="0" borderId="168" xfId="0" applyNumberFormat="1" applyFont="1" applyBorder="1" applyAlignment="1" applyProtection="1">
      <alignment horizontal="distributed" vertical="center" justifyLastLine="1"/>
    </xf>
    <xf numFmtId="0" fontId="11" fillId="0" borderId="178" xfId="0" applyNumberFormat="1" applyFont="1" applyBorder="1" applyAlignment="1" applyProtection="1">
      <alignment horizontal="distributed" vertical="center" justifyLastLine="1"/>
    </xf>
    <xf numFmtId="176" fontId="8" fillId="0" borderId="4" xfId="0" applyNumberFormat="1" applyFont="1" applyFill="1" applyBorder="1" applyAlignment="1" applyProtection="1">
      <alignment vertical="center" shrinkToFit="1"/>
    </xf>
    <xf numFmtId="176" fontId="8" fillId="0" borderId="1" xfId="0" applyNumberFormat="1" applyFont="1" applyFill="1" applyBorder="1" applyAlignment="1" applyProtection="1">
      <alignment vertical="center" shrinkToFit="1"/>
    </xf>
    <xf numFmtId="176" fontId="8" fillId="0" borderId="2" xfId="0" applyNumberFormat="1" applyFont="1" applyFill="1" applyBorder="1" applyAlignment="1" applyProtection="1">
      <alignment vertical="center" shrinkToFit="1"/>
    </xf>
    <xf numFmtId="176" fontId="8" fillId="0" borderId="5" xfId="0" applyNumberFormat="1" applyFont="1" applyFill="1" applyBorder="1" applyAlignment="1" applyProtection="1">
      <alignment vertical="center" shrinkToFit="1"/>
    </xf>
    <xf numFmtId="176" fontId="8" fillId="0" borderId="0" xfId="0" applyNumberFormat="1" applyFont="1" applyFill="1" applyBorder="1" applyAlignment="1" applyProtection="1">
      <alignment vertical="center" shrinkToFit="1"/>
    </xf>
    <xf numFmtId="176" fontId="8" fillId="0" borderId="6" xfId="0" applyNumberFormat="1" applyFont="1" applyFill="1" applyBorder="1" applyAlignment="1" applyProtection="1">
      <alignment vertical="center" shrinkToFit="1"/>
    </xf>
    <xf numFmtId="176" fontId="8" fillId="0" borderId="7" xfId="0" applyNumberFormat="1" applyFont="1" applyFill="1" applyBorder="1" applyAlignment="1" applyProtection="1">
      <alignment vertical="center" shrinkToFit="1"/>
    </xf>
    <xf numFmtId="176" fontId="8" fillId="0" borderId="3" xfId="0" applyNumberFormat="1" applyFont="1" applyFill="1" applyBorder="1" applyAlignment="1" applyProtection="1">
      <alignment vertical="center" shrinkToFit="1"/>
    </xf>
    <xf numFmtId="176" fontId="8" fillId="0" borderId="8" xfId="0" applyNumberFormat="1" applyFont="1" applyFill="1" applyBorder="1" applyAlignment="1" applyProtection="1">
      <alignment vertical="center" shrinkToFit="1"/>
    </xf>
    <xf numFmtId="0" fontId="8" fillId="7" borderId="199" xfId="0" applyFont="1" applyFill="1" applyBorder="1" applyAlignment="1" applyProtection="1">
      <alignment horizontal="center" vertical="center"/>
    </xf>
    <xf numFmtId="0" fontId="8" fillId="7" borderId="197" xfId="0" applyFont="1" applyFill="1" applyBorder="1" applyAlignment="1" applyProtection="1">
      <alignment horizontal="center" vertical="center"/>
    </xf>
    <xf numFmtId="0" fontId="2" fillId="0" borderId="197" xfId="0" applyFont="1" applyFill="1" applyBorder="1" applyAlignment="1" applyProtection="1">
      <alignment horizontal="center" vertical="center"/>
    </xf>
    <xf numFmtId="0" fontId="2" fillId="0" borderId="198" xfId="0" applyFont="1" applyFill="1" applyBorder="1" applyAlignment="1" applyProtection="1">
      <alignment horizontal="center" vertical="center"/>
    </xf>
    <xf numFmtId="0" fontId="21" fillId="0" borderId="416" xfId="0" applyFont="1" applyFill="1" applyBorder="1" applyAlignment="1" applyProtection="1">
      <alignment horizontal="center" vertical="center" shrinkToFit="1"/>
    </xf>
    <xf numFmtId="0" fontId="13" fillId="0" borderId="415" xfId="0" applyFont="1" applyFill="1" applyBorder="1" applyAlignment="1" applyProtection="1">
      <alignment horizontal="center" vertical="center" shrinkToFit="1"/>
    </xf>
    <xf numFmtId="0" fontId="13" fillId="0" borderId="417" xfId="0" applyFont="1" applyFill="1" applyBorder="1" applyAlignment="1" applyProtection="1">
      <alignment horizontal="center" vertical="center" shrinkToFit="1"/>
    </xf>
    <xf numFmtId="0" fontId="13" fillId="0" borderId="169"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172" xfId="0" applyFont="1" applyFill="1" applyBorder="1" applyAlignment="1" applyProtection="1">
      <alignment horizontal="center" vertical="center" shrinkToFit="1"/>
    </xf>
    <xf numFmtId="0" fontId="13" fillId="0" borderId="169" xfId="0" applyFont="1" applyBorder="1" applyAlignment="1">
      <alignment vertical="center"/>
    </xf>
    <xf numFmtId="0" fontId="13" fillId="0" borderId="0" xfId="0" applyFont="1" applyBorder="1" applyAlignment="1">
      <alignment vertical="center"/>
    </xf>
    <xf numFmtId="0" fontId="13" fillId="0" borderId="172" xfId="0" applyFont="1" applyBorder="1" applyAlignment="1">
      <alignment vertical="center"/>
    </xf>
    <xf numFmtId="0" fontId="13" fillId="0" borderId="179" xfId="0" applyFont="1" applyBorder="1" applyAlignment="1">
      <alignment vertical="center"/>
    </xf>
    <xf numFmtId="0" fontId="13" fillId="0" borderId="180" xfId="0" applyFont="1" applyBorder="1" applyAlignment="1">
      <alignment vertical="center"/>
    </xf>
    <xf numFmtId="0" fontId="13" fillId="0" borderId="181" xfId="0" applyFont="1" applyBorder="1" applyAlignment="1">
      <alignment vertical="center"/>
    </xf>
    <xf numFmtId="0" fontId="10" fillId="0" borderId="162" xfId="0" applyFont="1" applyBorder="1" applyProtection="1">
      <alignment vertical="center"/>
    </xf>
    <xf numFmtId="0" fontId="10" fillId="0" borderId="163" xfId="0" applyFont="1" applyBorder="1" applyProtection="1">
      <alignment vertical="center"/>
    </xf>
    <xf numFmtId="0" fontId="10" fillId="0" borderId="168" xfId="0" applyFont="1" applyBorder="1" applyProtection="1">
      <alignment vertical="center"/>
    </xf>
    <xf numFmtId="0" fontId="10" fillId="0" borderId="169" xfId="0" applyFont="1" applyBorder="1" applyProtection="1">
      <alignment vertical="center"/>
    </xf>
    <xf numFmtId="0" fontId="10" fillId="0" borderId="0" xfId="0" applyFont="1" applyBorder="1" applyProtection="1">
      <alignment vertical="center"/>
    </xf>
    <xf numFmtId="0" fontId="10" fillId="0" borderId="172" xfId="0" applyFont="1" applyBorder="1" applyProtection="1">
      <alignment vertical="center"/>
    </xf>
    <xf numFmtId="0" fontId="10" fillId="0" borderId="408" xfId="0" applyFont="1" applyBorder="1" applyProtection="1">
      <alignment vertical="center"/>
    </xf>
    <xf numFmtId="0" fontId="10" fillId="0" borderId="409" xfId="0" applyFont="1" applyBorder="1" applyProtection="1">
      <alignment vertical="center"/>
    </xf>
    <xf numFmtId="0" fontId="10" fillId="0" borderId="410" xfId="0" applyFont="1" applyBorder="1" applyProtection="1">
      <alignment vertical="center"/>
    </xf>
    <xf numFmtId="0" fontId="12" fillId="0" borderId="180" xfId="0" applyFont="1" applyBorder="1" applyAlignment="1" applyProtection="1">
      <alignment vertical="center"/>
    </xf>
    <xf numFmtId="0" fontId="11" fillId="0" borderId="166" xfId="0" applyFont="1" applyFill="1" applyBorder="1" applyAlignment="1" applyProtection="1">
      <alignment horizontal="left" vertical="center" indent="1" shrinkToFit="1"/>
    </xf>
    <xf numFmtId="0" fontId="10" fillId="0" borderId="162" xfId="0" applyFont="1" applyFill="1" applyBorder="1" applyAlignment="1" applyProtection="1">
      <alignment horizontal="distributed" vertical="center" wrapText="1"/>
    </xf>
    <xf numFmtId="0" fontId="10" fillId="0" borderId="163" xfId="0" applyFont="1" applyFill="1" applyBorder="1" applyAlignment="1" applyProtection="1">
      <alignment horizontal="distributed" vertical="center" wrapText="1"/>
    </xf>
    <xf numFmtId="0" fontId="10" fillId="0" borderId="164" xfId="0" applyFont="1" applyFill="1" applyBorder="1" applyAlignment="1" applyProtection="1">
      <alignment horizontal="distributed" vertical="center" wrapText="1"/>
    </xf>
    <xf numFmtId="0" fontId="10" fillId="0" borderId="169" xfId="0" applyFont="1" applyFill="1" applyBorder="1" applyAlignment="1" applyProtection="1">
      <alignment horizontal="distributed" vertical="center" wrapText="1"/>
    </xf>
    <xf numFmtId="0" fontId="10" fillId="0" borderId="0" xfId="0" applyFont="1" applyFill="1" applyBorder="1" applyAlignment="1" applyProtection="1">
      <alignment horizontal="distributed" vertical="center" wrapText="1"/>
    </xf>
    <xf numFmtId="0" fontId="10" fillId="0" borderId="170" xfId="0" applyFont="1" applyFill="1" applyBorder="1" applyAlignment="1" applyProtection="1">
      <alignment horizontal="distributed" vertical="center" wrapText="1"/>
    </xf>
    <xf numFmtId="0" fontId="10" fillId="0" borderId="179" xfId="0" applyFont="1" applyFill="1" applyBorder="1" applyAlignment="1" applyProtection="1">
      <alignment horizontal="distributed" vertical="center" wrapText="1"/>
    </xf>
    <xf numFmtId="0" fontId="10" fillId="0" borderId="180" xfId="0" applyFont="1" applyFill="1" applyBorder="1" applyAlignment="1" applyProtection="1">
      <alignment horizontal="distributed" vertical="center" wrapText="1"/>
    </xf>
    <xf numFmtId="0" fontId="10" fillId="0" borderId="185" xfId="0" applyFont="1" applyFill="1" applyBorder="1" applyAlignment="1" applyProtection="1">
      <alignment horizontal="distributed" vertical="center" wrapText="1"/>
    </xf>
    <xf numFmtId="0" fontId="11" fillId="0" borderId="165" xfId="0" applyFont="1" applyFill="1" applyBorder="1" applyAlignment="1" applyProtection="1">
      <alignment horizontal="distributed" vertical="center" justifyLastLine="1"/>
    </xf>
    <xf numFmtId="0" fontId="11" fillId="0" borderId="163" xfId="0" applyFont="1" applyFill="1" applyBorder="1" applyAlignment="1" applyProtection="1">
      <alignment horizontal="distributed" vertical="center" justifyLastLine="1"/>
    </xf>
    <xf numFmtId="0" fontId="11" fillId="0" borderId="164" xfId="0" applyFont="1" applyFill="1" applyBorder="1" applyAlignment="1" applyProtection="1">
      <alignment horizontal="distributed" vertical="center" justifyLastLine="1"/>
    </xf>
    <xf numFmtId="0" fontId="10" fillId="0" borderId="16" xfId="0" applyFont="1" applyFill="1" applyBorder="1" applyAlignment="1" applyProtection="1">
      <alignment horizontal="center" vertical="center"/>
    </xf>
    <xf numFmtId="0" fontId="10" fillId="0" borderId="211" xfId="0" applyFont="1" applyFill="1" applyBorder="1" applyAlignment="1" applyProtection="1">
      <alignment horizontal="center" vertical="center"/>
    </xf>
    <xf numFmtId="0" fontId="10" fillId="0" borderId="34" xfId="0" applyFont="1" applyBorder="1" applyAlignment="1" applyProtection="1">
      <alignment horizontal="distributed" vertical="center"/>
    </xf>
    <xf numFmtId="0" fontId="10" fillId="0" borderId="19" xfId="0" applyFont="1" applyBorder="1" applyAlignment="1" applyProtection="1">
      <alignment horizontal="distributed" vertical="center"/>
    </xf>
    <xf numFmtId="0" fontId="10" fillId="0" borderId="24" xfId="0" applyFont="1" applyBorder="1" applyAlignment="1" applyProtection="1">
      <alignment horizontal="distributed" vertical="center"/>
    </xf>
    <xf numFmtId="0" fontId="10" fillId="0" borderId="17" xfId="0" applyFont="1" applyBorder="1" applyAlignment="1" applyProtection="1">
      <alignment horizontal="distributed" vertical="center"/>
    </xf>
    <xf numFmtId="0" fontId="10" fillId="0" borderId="30" xfId="0" applyFont="1" applyFill="1" applyBorder="1" applyAlignment="1" applyProtection="1">
      <alignment horizontal="left" vertical="center" indent="1"/>
    </xf>
    <xf numFmtId="0" fontId="10" fillId="0" borderId="14" xfId="0" applyFont="1" applyFill="1" applyBorder="1" applyAlignment="1" applyProtection="1">
      <alignment horizontal="left" vertical="center" indent="1"/>
    </xf>
    <xf numFmtId="0" fontId="10" fillId="0" borderId="29" xfId="0" applyFont="1" applyFill="1" applyBorder="1" applyAlignment="1" applyProtection="1">
      <alignment horizontal="left" vertical="center" indent="1"/>
    </xf>
    <xf numFmtId="0" fontId="10" fillId="0" borderId="5" xfId="0" applyFont="1" applyFill="1" applyBorder="1" applyAlignment="1" applyProtection="1">
      <alignment horizontal="left" vertical="center" indent="1"/>
    </xf>
    <xf numFmtId="0" fontId="10" fillId="0" borderId="0" xfId="0" applyFont="1" applyFill="1" applyBorder="1" applyAlignment="1" applyProtection="1">
      <alignment horizontal="left" vertical="center" indent="1"/>
    </xf>
    <xf numFmtId="0" fontId="10" fillId="0" borderId="6" xfId="0" applyFont="1" applyFill="1" applyBorder="1" applyAlignment="1" applyProtection="1">
      <alignment horizontal="left" vertical="center" indent="1"/>
    </xf>
    <xf numFmtId="0" fontId="10" fillId="0" borderId="13" xfId="0" applyFont="1" applyFill="1" applyBorder="1" applyAlignment="1" applyProtection="1">
      <alignment horizontal="left" vertical="center" indent="1"/>
    </xf>
    <xf numFmtId="0" fontId="10" fillId="0" borderId="11" xfId="0" applyFont="1" applyFill="1" applyBorder="1" applyAlignment="1" applyProtection="1">
      <alignment horizontal="left" vertical="center" indent="1"/>
    </xf>
    <xf numFmtId="0" fontId="10" fillId="0" borderId="26" xfId="0" applyFont="1" applyFill="1" applyBorder="1" applyAlignment="1" applyProtection="1">
      <alignment horizontal="left" vertical="center" indent="1"/>
    </xf>
    <xf numFmtId="0" fontId="10" fillId="0" borderId="19" xfId="0" applyFont="1" applyFill="1" applyBorder="1" applyAlignment="1" applyProtection="1">
      <alignment horizontal="distributed" vertical="center"/>
    </xf>
    <xf numFmtId="0" fontId="10" fillId="0" borderId="17" xfId="0" applyFont="1" applyFill="1" applyBorder="1" applyAlignment="1" applyProtection="1">
      <alignment horizontal="distributed" vertical="center"/>
    </xf>
    <xf numFmtId="0" fontId="10" fillId="0" borderId="16" xfId="0" applyFont="1" applyFill="1" applyBorder="1" applyAlignment="1" applyProtection="1">
      <alignment horizontal="distributed" vertical="center"/>
    </xf>
    <xf numFmtId="0" fontId="10" fillId="0" borderId="18" xfId="0" applyFont="1" applyFill="1" applyBorder="1" applyAlignment="1" applyProtection="1">
      <alignment horizontal="distributed" vertical="center"/>
    </xf>
    <xf numFmtId="0" fontId="10" fillId="0" borderId="30"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4" xfId="0" applyFont="1" applyFill="1" applyBorder="1" applyAlignment="1" applyProtection="1">
      <alignment horizontal="left" vertical="center" indent="1"/>
    </xf>
    <xf numFmtId="0" fontId="10" fillId="0" borderId="1" xfId="0" applyFont="1" applyFill="1" applyBorder="1" applyAlignment="1" applyProtection="1">
      <alignment horizontal="left" vertical="center" indent="1"/>
    </xf>
    <xf numFmtId="0" fontId="10" fillId="0" borderId="2" xfId="0" applyFont="1" applyFill="1" applyBorder="1" applyAlignment="1" applyProtection="1">
      <alignment horizontal="left" vertical="center" indent="1"/>
    </xf>
    <xf numFmtId="0" fontId="10" fillId="0" borderId="7" xfId="0" applyFont="1" applyFill="1" applyBorder="1" applyAlignment="1" applyProtection="1">
      <alignment horizontal="left" vertical="center" indent="1"/>
    </xf>
    <xf numFmtId="0" fontId="10" fillId="0" borderId="3" xfId="0" applyFont="1" applyFill="1" applyBorder="1" applyAlignment="1" applyProtection="1">
      <alignment horizontal="left" vertical="center" indent="1"/>
    </xf>
    <xf numFmtId="0" fontId="10" fillId="0" borderId="8" xfId="0" applyFont="1" applyFill="1" applyBorder="1" applyAlignment="1" applyProtection="1">
      <alignment horizontal="left" vertical="center" indent="1"/>
    </xf>
    <xf numFmtId="0" fontId="10" fillId="0" borderId="15" xfId="0" applyFont="1" applyFill="1" applyBorder="1" applyAlignment="1" applyProtection="1">
      <alignment horizontal="distributed" vertical="center"/>
    </xf>
    <xf numFmtId="0" fontId="10" fillId="0" borderId="28" xfId="0" applyFont="1" applyFill="1" applyBorder="1" applyAlignment="1" applyProtection="1">
      <alignment horizontal="center" vertical="center" justifyLastLine="1"/>
    </xf>
    <xf numFmtId="0" fontId="10" fillId="0" borderId="1" xfId="0" applyFont="1" applyFill="1" applyBorder="1" applyAlignment="1" applyProtection="1">
      <alignment horizontal="center" vertical="center" justifyLastLine="1"/>
    </xf>
    <xf numFmtId="0" fontId="10" fillId="0" borderId="9" xfId="0" applyFont="1" applyFill="1" applyBorder="1" applyAlignment="1" applyProtection="1">
      <alignment horizontal="center" vertical="center" justifyLastLine="1"/>
    </xf>
    <xf numFmtId="0" fontId="10" fillId="0" borderId="0" xfId="0" applyFont="1" applyFill="1" applyBorder="1" applyAlignment="1" applyProtection="1">
      <alignment horizontal="center" vertical="center" justifyLastLine="1"/>
    </xf>
    <xf numFmtId="0" fontId="10" fillId="0" borderId="37" xfId="0" applyFont="1" applyFill="1" applyBorder="1" applyAlignment="1" applyProtection="1">
      <alignment horizontal="center" vertical="center" justifyLastLine="1"/>
    </xf>
    <xf numFmtId="0" fontId="10" fillId="0" borderId="3" xfId="0" applyFont="1" applyFill="1" applyBorder="1" applyAlignment="1" applyProtection="1">
      <alignment horizontal="center" vertical="center" justifyLastLine="1"/>
    </xf>
    <xf numFmtId="0" fontId="10" fillId="0" borderId="4" xfId="0" applyFont="1" applyFill="1" applyBorder="1" applyAlignment="1" applyProtection="1">
      <alignment horizontal="center" vertical="center" justifyLastLine="1"/>
    </xf>
    <xf numFmtId="0" fontId="10" fillId="0" borderId="2" xfId="0" applyFont="1" applyFill="1" applyBorder="1" applyAlignment="1" applyProtection="1">
      <alignment horizontal="center" vertical="center" justifyLastLine="1"/>
    </xf>
    <xf numFmtId="0" fontId="10" fillId="0" borderId="5" xfId="0" applyFont="1" applyFill="1" applyBorder="1" applyAlignment="1" applyProtection="1">
      <alignment horizontal="center" vertical="center" justifyLastLine="1"/>
    </xf>
    <xf numFmtId="0" fontId="10" fillId="0" borderId="6" xfId="0" applyFont="1" applyFill="1" applyBorder="1" applyAlignment="1" applyProtection="1">
      <alignment horizontal="center" vertical="center" justifyLastLine="1"/>
    </xf>
    <xf numFmtId="0" fontId="10" fillId="0" borderId="7" xfId="0" applyFont="1" applyFill="1" applyBorder="1" applyAlignment="1" applyProtection="1">
      <alignment horizontal="center" vertical="center" justifyLastLine="1"/>
    </xf>
    <xf numFmtId="0" fontId="10" fillId="0" borderId="8" xfId="0" applyFont="1" applyFill="1" applyBorder="1" applyAlignment="1" applyProtection="1">
      <alignment horizontal="center" vertical="center" justifyLastLine="1"/>
    </xf>
    <xf numFmtId="58" fontId="10" fillId="0" borderId="4" xfId="0" applyNumberFormat="1" applyFont="1" applyFill="1" applyBorder="1" applyAlignment="1" applyProtection="1">
      <alignment horizontal="distributed" vertical="center" indent="1"/>
    </xf>
    <xf numFmtId="0" fontId="10" fillId="0" borderId="1" xfId="0" applyFont="1" applyFill="1" applyBorder="1" applyAlignment="1" applyProtection="1">
      <alignment horizontal="distributed" vertical="center" indent="1"/>
    </xf>
    <xf numFmtId="0" fontId="10" fillId="0" borderId="23" xfId="0" applyFont="1" applyFill="1" applyBorder="1" applyAlignment="1" applyProtection="1">
      <alignment horizontal="distributed" vertical="center" indent="1"/>
    </xf>
    <xf numFmtId="0" fontId="10" fillId="0" borderId="5" xfId="0" applyFont="1" applyFill="1" applyBorder="1" applyAlignment="1" applyProtection="1">
      <alignment horizontal="distributed" vertical="center" indent="1"/>
    </xf>
    <xf numFmtId="0" fontId="10" fillId="0" borderId="0" xfId="0" applyFont="1" applyFill="1" applyAlignment="1" applyProtection="1">
      <alignment horizontal="distributed" vertical="center" indent="1"/>
    </xf>
    <xf numFmtId="0" fontId="10" fillId="0" borderId="21" xfId="0" applyFont="1" applyFill="1" applyBorder="1" applyAlignment="1" applyProtection="1">
      <alignment horizontal="distributed" vertical="center" indent="1"/>
    </xf>
    <xf numFmtId="0" fontId="10" fillId="0" borderId="7" xfId="0" applyFont="1" applyFill="1" applyBorder="1" applyAlignment="1" applyProtection="1">
      <alignment horizontal="distributed" vertical="center" indent="1"/>
    </xf>
    <xf numFmtId="0" fontId="10" fillId="0" borderId="3" xfId="0" applyFont="1" applyFill="1" applyBorder="1" applyAlignment="1" applyProtection="1">
      <alignment horizontal="distributed" vertical="center" indent="1"/>
    </xf>
    <xf numFmtId="0" fontId="10" fillId="0" borderId="264" xfId="0" applyFont="1" applyFill="1" applyBorder="1" applyAlignment="1" applyProtection="1">
      <alignment horizontal="distributed" vertical="center" indent="1"/>
    </xf>
    <xf numFmtId="0" fontId="12" fillId="0" borderId="375" xfId="0" applyFont="1" applyFill="1" applyBorder="1" applyAlignment="1" applyProtection="1">
      <alignment horizontal="distributed" vertical="center" shrinkToFit="1"/>
    </xf>
    <xf numFmtId="0" fontId="12" fillId="0" borderId="193" xfId="0" applyFont="1" applyFill="1" applyBorder="1" applyAlignment="1" applyProtection="1">
      <alignment horizontal="distributed" vertical="center" shrinkToFit="1"/>
    </xf>
    <xf numFmtId="0" fontId="13" fillId="0" borderId="193" xfId="0" applyFont="1" applyFill="1" applyBorder="1" applyAlignment="1" applyProtection="1">
      <alignment horizontal="distributed" vertical="center" shrinkToFit="1"/>
    </xf>
    <xf numFmtId="0" fontId="13" fillId="0" borderId="193" xfId="0" applyFont="1" applyFill="1" applyBorder="1" applyAlignment="1" applyProtection="1">
      <alignment horizontal="distributed" vertical="center"/>
    </xf>
    <xf numFmtId="0" fontId="13" fillId="0" borderId="414" xfId="0" applyFont="1" applyFill="1" applyBorder="1" applyAlignment="1" applyProtection="1">
      <alignment horizontal="distributed" vertical="center"/>
    </xf>
    <xf numFmtId="0" fontId="12" fillId="0" borderId="171" xfId="0" applyFont="1" applyFill="1" applyBorder="1" applyAlignment="1" applyProtection="1">
      <alignment horizontal="distributed" vertical="center" shrinkToFit="1"/>
    </xf>
    <xf numFmtId="0" fontId="12" fillId="0" borderId="0" xfId="0" applyFont="1" applyFill="1" applyBorder="1" applyAlignment="1" applyProtection="1">
      <alignment horizontal="distributed" vertical="center" shrinkToFit="1"/>
    </xf>
    <xf numFmtId="0" fontId="13" fillId="0" borderId="0" xfId="0" applyFont="1" applyFill="1" applyBorder="1" applyAlignment="1" applyProtection="1">
      <alignment horizontal="distributed" vertical="center" shrinkToFit="1"/>
    </xf>
    <xf numFmtId="0" fontId="13" fillId="0" borderId="0" xfId="0" applyFont="1" applyFill="1" applyBorder="1" applyAlignment="1" applyProtection="1">
      <alignment horizontal="distributed" vertical="center"/>
    </xf>
    <xf numFmtId="0" fontId="13" fillId="0" borderId="170" xfId="0" applyFont="1" applyFill="1" applyBorder="1" applyAlignment="1" applyProtection="1">
      <alignment horizontal="distributed" vertical="center"/>
    </xf>
    <xf numFmtId="0" fontId="12" fillId="0" borderId="186" xfId="0" applyFont="1" applyFill="1" applyBorder="1" applyAlignment="1" applyProtection="1">
      <alignment horizontal="distributed" vertical="center" shrinkToFit="1"/>
    </xf>
    <xf numFmtId="0" fontId="12" fillId="0" borderId="180" xfId="0" applyFont="1" applyFill="1" applyBorder="1" applyAlignment="1" applyProtection="1">
      <alignment horizontal="distributed" vertical="center" shrinkToFit="1"/>
    </xf>
    <xf numFmtId="0" fontId="13" fillId="0" borderId="180" xfId="0" applyFont="1" applyFill="1" applyBorder="1" applyAlignment="1" applyProtection="1">
      <alignment horizontal="distributed" vertical="center" shrinkToFit="1"/>
    </xf>
    <xf numFmtId="0" fontId="13" fillId="0" borderId="180" xfId="0" applyFont="1" applyFill="1" applyBorder="1" applyAlignment="1" applyProtection="1">
      <alignment horizontal="distributed" vertical="center"/>
    </xf>
    <xf numFmtId="0" fontId="13" fillId="0" borderId="185" xfId="0" applyFont="1" applyFill="1" applyBorder="1" applyAlignment="1" applyProtection="1">
      <alignment horizontal="distributed" vertical="center"/>
    </xf>
    <xf numFmtId="176" fontId="12" fillId="0" borderId="375" xfId="0" applyNumberFormat="1" applyFont="1" applyFill="1" applyBorder="1" applyAlignment="1" applyProtection="1">
      <alignment vertical="center"/>
    </xf>
    <xf numFmtId="176" fontId="13" fillId="0" borderId="193" xfId="0" applyNumberFormat="1" applyFont="1" applyFill="1" applyBorder="1" applyAlignment="1" applyProtection="1">
      <alignment vertical="center"/>
    </xf>
    <xf numFmtId="176" fontId="13" fillId="0" borderId="414" xfId="0" applyNumberFormat="1" applyFont="1" applyFill="1" applyBorder="1" applyAlignment="1" applyProtection="1">
      <alignment vertical="center"/>
    </xf>
    <xf numFmtId="176" fontId="13" fillId="0" borderId="171" xfId="0" applyNumberFormat="1" applyFont="1" applyFill="1" applyBorder="1" applyAlignment="1" applyProtection="1">
      <alignment vertical="center"/>
    </xf>
    <xf numFmtId="176" fontId="13" fillId="0" borderId="0" xfId="0" applyNumberFormat="1" applyFont="1" applyFill="1" applyBorder="1" applyAlignment="1" applyProtection="1">
      <alignment vertical="center"/>
    </xf>
    <xf numFmtId="176" fontId="13" fillId="0" borderId="170" xfId="0" applyNumberFormat="1" applyFont="1" applyFill="1" applyBorder="1" applyAlignment="1" applyProtection="1">
      <alignment vertical="center"/>
    </xf>
    <xf numFmtId="176" fontId="13" fillId="0" borderId="186" xfId="0" applyNumberFormat="1" applyFont="1" applyFill="1" applyBorder="1" applyAlignment="1" applyProtection="1">
      <alignment vertical="center"/>
    </xf>
    <xf numFmtId="176" fontId="13" fillId="0" borderId="180" xfId="0" applyNumberFormat="1" applyFont="1" applyFill="1" applyBorder="1" applyAlignment="1" applyProtection="1">
      <alignment vertical="center"/>
    </xf>
    <xf numFmtId="176" fontId="13" fillId="0" borderId="185" xfId="0" applyNumberFormat="1" applyFont="1" applyFill="1" applyBorder="1" applyAlignment="1" applyProtection="1">
      <alignment vertical="center"/>
    </xf>
    <xf numFmtId="0" fontId="10" fillId="0" borderId="4" xfId="0" applyNumberFormat="1" applyFont="1" applyFill="1" applyBorder="1" applyAlignment="1" applyProtection="1">
      <alignment horizontal="left" vertical="center" indent="1"/>
    </xf>
    <xf numFmtId="0" fontId="10" fillId="0" borderId="1" xfId="0" applyNumberFormat="1" applyFont="1" applyFill="1" applyBorder="1" applyAlignment="1" applyProtection="1">
      <alignment horizontal="left" vertical="center" indent="1"/>
    </xf>
    <xf numFmtId="0" fontId="10" fillId="0" borderId="23" xfId="0" applyNumberFormat="1" applyFont="1" applyFill="1" applyBorder="1" applyAlignment="1" applyProtection="1">
      <alignment horizontal="left" vertical="center" indent="1"/>
    </xf>
    <xf numFmtId="0" fontId="10" fillId="0" borderId="5" xfId="0" applyNumberFormat="1" applyFont="1" applyFill="1" applyBorder="1" applyAlignment="1" applyProtection="1">
      <alignment horizontal="left" vertical="center" indent="1"/>
    </xf>
    <xf numFmtId="0" fontId="10" fillId="0" borderId="0" xfId="0" applyNumberFormat="1" applyFont="1" applyFill="1" applyBorder="1" applyAlignment="1" applyProtection="1">
      <alignment horizontal="left" vertical="center" indent="1"/>
    </xf>
    <xf numFmtId="0" fontId="10" fillId="0" borderId="21" xfId="0" applyNumberFormat="1" applyFont="1" applyFill="1" applyBorder="1" applyAlignment="1" applyProtection="1">
      <alignment horizontal="left" vertical="center" indent="1"/>
    </xf>
    <xf numFmtId="0" fontId="10" fillId="0" borderId="13" xfId="0" applyNumberFormat="1" applyFont="1" applyFill="1" applyBorder="1" applyAlignment="1" applyProtection="1">
      <alignment horizontal="left" vertical="center" indent="1"/>
    </xf>
    <xf numFmtId="0" fontId="10" fillId="0" borderId="11" xfId="0" applyNumberFormat="1" applyFont="1" applyFill="1" applyBorder="1" applyAlignment="1" applyProtection="1">
      <alignment horizontal="left" vertical="center" indent="1"/>
    </xf>
    <xf numFmtId="0" fontId="10" fillId="0" borderId="22" xfId="0" applyNumberFormat="1" applyFont="1" applyFill="1" applyBorder="1" applyAlignment="1" applyProtection="1">
      <alignment horizontal="left" vertical="center" indent="1"/>
    </xf>
    <xf numFmtId="0" fontId="8" fillId="0" borderId="0" xfId="0" applyFont="1" applyAlignment="1" applyProtection="1">
      <alignment horizontal="left" vertical="center"/>
    </xf>
    <xf numFmtId="0" fontId="8" fillId="0" borderId="0" xfId="0" applyFont="1" applyBorder="1" applyAlignment="1" applyProtection="1">
      <alignment horizontal="left" vertical="center"/>
    </xf>
    <xf numFmtId="0" fontId="10" fillId="0" borderId="163" xfId="0" applyFont="1" applyFill="1" applyBorder="1" applyAlignment="1" applyProtection="1">
      <alignment horizontal="distributed" vertical="center"/>
    </xf>
    <xf numFmtId="0" fontId="10" fillId="0" borderId="164" xfId="0" applyFont="1" applyFill="1" applyBorder="1" applyAlignment="1" applyProtection="1">
      <alignment horizontal="distributed" vertical="center"/>
    </xf>
    <xf numFmtId="0" fontId="10" fillId="0" borderId="169" xfId="0" applyFont="1" applyFill="1" applyBorder="1" applyAlignment="1" applyProtection="1">
      <alignment horizontal="distributed" vertical="center"/>
    </xf>
    <xf numFmtId="0" fontId="10" fillId="0" borderId="0" xfId="0" applyFont="1" applyFill="1" applyBorder="1" applyAlignment="1" applyProtection="1">
      <alignment horizontal="distributed" vertical="center"/>
    </xf>
    <xf numFmtId="0" fontId="10" fillId="0" borderId="170" xfId="0" applyFont="1" applyFill="1" applyBorder="1" applyAlignment="1" applyProtection="1">
      <alignment horizontal="distributed" vertical="center"/>
    </xf>
    <xf numFmtId="0" fontId="13" fillId="0" borderId="169" xfId="0" applyFont="1" applyFill="1" applyBorder="1" applyAlignment="1" applyProtection="1">
      <alignment horizontal="distributed" vertical="center"/>
    </xf>
    <xf numFmtId="0" fontId="13" fillId="0" borderId="179" xfId="0" applyFont="1" applyFill="1" applyBorder="1" applyAlignment="1" applyProtection="1">
      <alignment horizontal="distributed" vertical="center"/>
    </xf>
    <xf numFmtId="0" fontId="10" fillId="0" borderId="165" xfId="0" applyFont="1" applyFill="1" applyBorder="1" applyAlignment="1" applyProtection="1">
      <alignment horizontal="left" vertical="center" indent="1" shrinkToFit="1"/>
    </xf>
    <xf numFmtId="0" fontId="10" fillId="0" borderId="163" xfId="0" applyFont="1" applyFill="1" applyBorder="1" applyAlignment="1" applyProtection="1">
      <alignment horizontal="left" vertical="center" indent="1" shrinkToFit="1"/>
    </xf>
    <xf numFmtId="0" fontId="10" fillId="0" borderId="166" xfId="0" applyFont="1" applyFill="1" applyBorder="1" applyAlignment="1" applyProtection="1">
      <alignment horizontal="left" vertical="center" indent="1" shrinkToFit="1"/>
    </xf>
    <xf numFmtId="0" fontId="10" fillId="0" borderId="171" xfId="0" applyFont="1" applyFill="1" applyBorder="1" applyAlignment="1" applyProtection="1">
      <alignment horizontal="left" vertical="center" indent="1" shrinkToFit="1"/>
    </xf>
    <xf numFmtId="0" fontId="10" fillId="0" borderId="6" xfId="0" applyFont="1" applyFill="1" applyBorder="1" applyAlignment="1" applyProtection="1">
      <alignment horizontal="left" vertical="center" indent="1" shrinkToFit="1"/>
    </xf>
    <xf numFmtId="0" fontId="10" fillId="0" borderId="173" xfId="0" applyFont="1" applyFill="1" applyBorder="1" applyAlignment="1" applyProtection="1">
      <alignment horizontal="left" vertical="center" indent="1" shrinkToFit="1"/>
    </xf>
    <xf numFmtId="0" fontId="10" fillId="0" borderId="8" xfId="0" applyFont="1" applyFill="1" applyBorder="1" applyAlignment="1" applyProtection="1">
      <alignment horizontal="left" vertical="center" indent="1" shrinkToFit="1"/>
    </xf>
    <xf numFmtId="0" fontId="10" fillId="0" borderId="12" xfId="0" applyFont="1" applyBorder="1" applyAlignment="1" applyProtection="1">
      <alignment horizontal="distributed" vertical="center"/>
    </xf>
    <xf numFmtId="0" fontId="10" fillId="0" borderId="14" xfId="0" applyFont="1" applyBorder="1" applyAlignment="1" applyProtection="1">
      <alignment horizontal="distributed" vertical="center"/>
    </xf>
    <xf numFmtId="0" fontId="10" fillId="0" borderId="29" xfId="0" applyFont="1" applyBorder="1" applyAlignment="1" applyProtection="1">
      <alignment horizontal="distributed" vertical="center"/>
    </xf>
    <xf numFmtId="0" fontId="10" fillId="0" borderId="9" xfId="0" applyFont="1" applyBorder="1" applyAlignment="1" applyProtection="1">
      <alignment horizontal="distributed" vertical="center"/>
    </xf>
    <xf numFmtId="0" fontId="12" fillId="0" borderId="193" xfId="0" applyFont="1" applyFill="1" applyBorder="1" applyAlignment="1" applyProtection="1">
      <alignment horizontal="center" vertical="center" shrinkToFit="1"/>
    </xf>
    <xf numFmtId="0" fontId="13" fillId="0" borderId="193" xfId="0" applyFont="1" applyFill="1" applyBorder="1" applyAlignment="1" applyProtection="1">
      <alignment horizontal="center" vertical="center" shrinkToFit="1"/>
    </xf>
    <xf numFmtId="0" fontId="13" fillId="0" borderId="194" xfId="0" applyFont="1" applyFill="1" applyBorder="1" applyAlignment="1" applyProtection="1">
      <alignment horizontal="center" vertical="center" shrinkToFit="1"/>
    </xf>
    <xf numFmtId="0" fontId="13" fillId="0" borderId="180" xfId="0" applyFont="1" applyFill="1" applyBorder="1" applyAlignment="1" applyProtection="1">
      <alignment horizontal="center" vertical="center" shrinkToFit="1"/>
    </xf>
    <xf numFmtId="0" fontId="13" fillId="0" borderId="181" xfId="0" applyFont="1" applyFill="1" applyBorder="1" applyAlignment="1" applyProtection="1">
      <alignment horizontal="center" vertical="center" shrinkToFit="1"/>
    </xf>
    <xf numFmtId="0" fontId="10" fillId="0" borderId="28" xfId="0" applyFont="1" applyBorder="1" applyAlignment="1" applyProtection="1">
      <alignment horizontal="distributed" vertical="center"/>
    </xf>
    <xf numFmtId="0" fontId="10" fillId="0" borderId="37" xfId="0" applyFont="1" applyBorder="1" applyAlignment="1" applyProtection="1">
      <alignment horizontal="distributed" vertical="center"/>
    </xf>
    <xf numFmtId="0" fontId="23" fillId="8" borderId="2" xfId="0" applyFont="1" applyFill="1" applyBorder="1" applyAlignment="1" applyProtection="1">
      <alignment horizontal="center" vertical="center"/>
    </xf>
    <xf numFmtId="0" fontId="23" fillId="8" borderId="15" xfId="0" applyFont="1" applyFill="1" applyBorder="1" applyAlignment="1" applyProtection="1">
      <alignment horizontal="center" vertical="center"/>
    </xf>
    <xf numFmtId="0" fontId="23" fillId="8" borderId="6" xfId="0" applyFont="1" applyFill="1" applyBorder="1" applyAlignment="1" applyProtection="1">
      <alignment horizontal="center" vertical="center"/>
    </xf>
    <xf numFmtId="0" fontId="23" fillId="8" borderId="38" xfId="0" applyFont="1" applyFill="1" applyBorder="1" applyAlignment="1" applyProtection="1">
      <alignment horizontal="center" vertical="center"/>
    </xf>
    <xf numFmtId="0" fontId="11" fillId="0" borderId="167" xfId="0" applyFont="1" applyFill="1" applyBorder="1" applyAlignment="1" applyProtection="1">
      <alignment horizontal="distributed" vertical="center" justifyLastLine="1"/>
    </xf>
    <xf numFmtId="0" fontId="11" fillId="0" borderId="168" xfId="0" applyFont="1" applyFill="1" applyBorder="1" applyAlignment="1" applyProtection="1">
      <alignment horizontal="distributed" vertical="center" justifyLastLine="1"/>
    </xf>
    <xf numFmtId="0" fontId="10" fillId="0" borderId="34" xfId="0" applyFont="1" applyFill="1" applyBorder="1" applyAlignment="1" applyProtection="1">
      <alignment horizontal="distributed" vertical="center"/>
    </xf>
    <xf numFmtId="0" fontId="10" fillId="0" borderId="32" xfId="0" applyFont="1" applyFill="1" applyBorder="1" applyAlignment="1" applyProtection="1">
      <alignment horizontal="distributed" vertical="center"/>
    </xf>
    <xf numFmtId="0" fontId="10" fillId="0" borderId="31" xfId="0" applyFont="1" applyFill="1" applyBorder="1" applyAlignment="1" applyProtection="1">
      <alignment horizontal="distributed" vertical="center"/>
    </xf>
    <xf numFmtId="0" fontId="10" fillId="0" borderId="30" xfId="0" applyNumberFormat="1" applyFont="1" applyFill="1" applyBorder="1" applyAlignment="1" applyProtection="1">
      <alignment horizontal="left" vertical="center" indent="1"/>
    </xf>
    <xf numFmtId="0" fontId="10" fillId="0" borderId="14" xfId="0" applyNumberFormat="1" applyFont="1" applyFill="1" applyBorder="1" applyAlignment="1" applyProtection="1">
      <alignment horizontal="left" vertical="center" indent="1"/>
    </xf>
    <xf numFmtId="0" fontId="10" fillId="0" borderId="29" xfId="0" applyNumberFormat="1" applyFont="1" applyFill="1" applyBorder="1" applyAlignment="1" applyProtection="1">
      <alignment horizontal="left" vertical="center" indent="1"/>
    </xf>
    <xf numFmtId="0" fontId="10" fillId="0" borderId="6" xfId="0" applyNumberFormat="1" applyFont="1" applyFill="1" applyBorder="1" applyAlignment="1" applyProtection="1">
      <alignment horizontal="left" vertical="center" indent="1"/>
    </xf>
    <xf numFmtId="0" fontId="10" fillId="0" borderId="7" xfId="0" applyNumberFormat="1" applyFont="1" applyFill="1" applyBorder="1" applyAlignment="1" applyProtection="1">
      <alignment horizontal="left" vertical="center" indent="1"/>
    </xf>
    <xf numFmtId="0" fontId="10" fillId="0" borderId="3" xfId="0" applyNumberFormat="1" applyFont="1" applyFill="1" applyBorder="1" applyAlignment="1" applyProtection="1">
      <alignment horizontal="left" vertical="center" indent="1"/>
    </xf>
    <xf numFmtId="0" fontId="10" fillId="0" borderId="8" xfId="0" applyNumberFormat="1" applyFont="1" applyFill="1" applyBorder="1" applyAlignment="1" applyProtection="1">
      <alignment horizontal="left" vertical="center" indent="1"/>
    </xf>
    <xf numFmtId="0" fontId="11" fillId="0" borderId="238" xfId="0" applyFont="1" applyFill="1" applyBorder="1" applyAlignment="1" applyProtection="1">
      <alignment horizontal="distributed" vertical="center" justifyLastLine="1"/>
    </xf>
    <xf numFmtId="0" fontId="8" fillId="0" borderId="0" xfId="0" applyFont="1" applyFill="1" applyProtection="1">
      <alignment vertical="center"/>
    </xf>
    <xf numFmtId="0" fontId="10" fillId="0" borderId="14" xfId="0" applyFont="1" applyFill="1" applyBorder="1" applyAlignment="1" applyProtection="1">
      <alignment vertical="center" shrinkToFit="1"/>
    </xf>
    <xf numFmtId="0" fontId="13" fillId="0" borderId="14"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3" fillId="0" borderId="0" xfId="0" applyFont="1" applyFill="1" applyAlignment="1" applyProtection="1">
      <alignment vertical="center" shrinkToFit="1"/>
    </xf>
    <xf numFmtId="0" fontId="13" fillId="0" borderId="21" xfId="0" applyFont="1" applyFill="1" applyBorder="1" applyAlignment="1" applyProtection="1">
      <alignment vertical="center" shrinkToFit="1"/>
    </xf>
    <xf numFmtId="0" fontId="13" fillId="0" borderId="3" xfId="0" applyFont="1" applyFill="1" applyBorder="1" applyAlignment="1" applyProtection="1">
      <alignment vertical="center" shrinkToFit="1"/>
    </xf>
    <xf numFmtId="0" fontId="13" fillId="0" borderId="264" xfId="0" applyFont="1" applyFill="1" applyBorder="1" applyAlignment="1" applyProtection="1">
      <alignment vertical="center" shrinkToFit="1"/>
    </xf>
    <xf numFmtId="0" fontId="20" fillId="0" borderId="0" xfId="0" applyFont="1" applyFill="1" applyAlignment="1" applyProtection="1">
      <alignment vertical="center"/>
    </xf>
    <xf numFmtId="0" fontId="2" fillId="0" borderId="196" xfId="0" applyFont="1" applyFill="1" applyBorder="1" applyAlignment="1" applyProtection="1">
      <alignment horizontal="center" vertical="center"/>
    </xf>
    <xf numFmtId="0" fontId="2" fillId="0" borderId="200" xfId="0" applyFont="1" applyFill="1" applyBorder="1" applyAlignment="1" applyProtection="1">
      <alignment horizontal="center" vertical="center"/>
    </xf>
    <xf numFmtId="0" fontId="2" fillId="0" borderId="199" xfId="0" applyFont="1" applyFill="1" applyBorder="1" applyAlignment="1" applyProtection="1">
      <alignment horizontal="center" vertical="center"/>
    </xf>
    <xf numFmtId="0" fontId="12" fillId="0" borderId="196" xfId="0" applyFont="1" applyBorder="1" applyAlignment="1" applyProtection="1">
      <alignment horizontal="distributed" vertical="center"/>
    </xf>
    <xf numFmtId="0" fontId="12" fillId="0" borderId="197" xfId="0" applyFont="1" applyBorder="1" applyAlignment="1" applyProtection="1">
      <alignment horizontal="distributed" vertical="center"/>
    </xf>
    <xf numFmtId="0" fontId="12" fillId="0" borderId="198" xfId="0" applyFont="1" applyBorder="1" applyAlignment="1" applyProtection="1">
      <alignment horizontal="distributed" vertical="center"/>
    </xf>
    <xf numFmtId="0" fontId="12" fillId="0" borderId="209" xfId="0" applyFont="1" applyBorder="1" applyAlignment="1" applyProtection="1">
      <alignment vertical="center"/>
    </xf>
    <xf numFmtId="0" fontId="12" fillId="0" borderId="3" xfId="0" applyFont="1" applyBorder="1" applyAlignment="1" applyProtection="1">
      <alignment vertical="center"/>
    </xf>
    <xf numFmtId="0" fontId="12" fillId="0" borderId="177" xfId="0" applyFont="1" applyBorder="1" applyAlignment="1" applyProtection="1">
      <alignment vertical="center"/>
    </xf>
    <xf numFmtId="0" fontId="12" fillId="0" borderId="3" xfId="0" applyFont="1" applyFill="1" applyBorder="1" applyAlignment="1" applyProtection="1">
      <alignment horizontal="left" vertical="center" indent="1" shrinkToFit="1"/>
    </xf>
    <xf numFmtId="0" fontId="12" fillId="0" borderId="178" xfId="0" applyFont="1" applyFill="1" applyBorder="1" applyAlignment="1" applyProtection="1">
      <alignment horizontal="left" vertical="center" indent="1" shrinkToFit="1"/>
    </xf>
    <xf numFmtId="0" fontId="12" fillId="0" borderId="163" xfId="0" applyFont="1" applyFill="1" applyBorder="1" applyAlignment="1" applyProtection="1">
      <alignment vertical="center" shrinkToFit="1"/>
    </xf>
    <xf numFmtId="0" fontId="11" fillId="0" borderId="174" xfId="0" applyFont="1" applyFill="1" applyBorder="1" applyAlignment="1" applyProtection="1">
      <alignment horizontal="center" vertical="center" justifyLastLine="1"/>
    </xf>
    <xf numFmtId="0" fontId="11" fillId="0" borderId="1" xfId="0" applyFont="1" applyFill="1" applyBorder="1" applyAlignment="1" applyProtection="1">
      <alignment horizontal="center" vertical="center" justifyLastLine="1"/>
    </xf>
    <xf numFmtId="0" fontId="11" fillId="0" borderId="2" xfId="0" applyFont="1" applyFill="1" applyBorder="1" applyAlignment="1" applyProtection="1">
      <alignment horizontal="center" vertical="center" justifyLastLine="1"/>
    </xf>
    <xf numFmtId="0" fontId="11" fillId="0" borderId="171" xfId="0" applyFont="1" applyFill="1" applyBorder="1" applyAlignment="1" applyProtection="1">
      <alignment horizontal="center" vertical="center" justifyLastLine="1"/>
    </xf>
    <xf numFmtId="0" fontId="11" fillId="0" borderId="0" xfId="0" applyFont="1" applyFill="1" applyBorder="1" applyAlignment="1" applyProtection="1">
      <alignment horizontal="center" vertical="center" justifyLastLine="1"/>
    </xf>
    <xf numFmtId="0" fontId="11" fillId="0" borderId="6" xfId="0" applyFont="1" applyFill="1" applyBorder="1" applyAlignment="1" applyProtection="1">
      <alignment horizontal="center" vertical="center" justifyLastLine="1"/>
    </xf>
    <xf numFmtId="0" fontId="11" fillId="0" borderId="186" xfId="0" applyFont="1" applyFill="1" applyBorder="1" applyAlignment="1" applyProtection="1">
      <alignment horizontal="center" vertical="center" justifyLastLine="1"/>
    </xf>
    <xf numFmtId="0" fontId="11" fillId="0" borderId="180" xfId="0" applyFont="1" applyFill="1" applyBorder="1" applyAlignment="1" applyProtection="1">
      <alignment horizontal="center" vertical="center" justifyLastLine="1"/>
    </xf>
    <xf numFmtId="0" fontId="11" fillId="0" borderId="182" xfId="0" applyFont="1" applyFill="1" applyBorder="1" applyAlignment="1" applyProtection="1">
      <alignment horizontal="center" vertical="center" justifyLastLine="1"/>
    </xf>
    <xf numFmtId="0" fontId="11" fillId="0" borderId="256" xfId="0" applyFont="1" applyFill="1" applyBorder="1" applyAlignment="1" applyProtection="1">
      <alignment horizontal="center" vertical="center" justifyLastLine="1"/>
    </xf>
    <xf numFmtId="0" fontId="11" fillId="0" borderId="189" xfId="0" applyFont="1" applyFill="1" applyBorder="1" applyAlignment="1" applyProtection="1">
      <alignment horizontal="center" vertical="center" justifyLastLine="1"/>
    </xf>
    <xf numFmtId="0" fontId="11" fillId="0" borderId="203" xfId="0" applyFont="1" applyFill="1" applyBorder="1" applyAlignment="1" applyProtection="1">
      <alignment horizontal="center" vertical="center" justifyLastLine="1"/>
    </xf>
    <xf numFmtId="0" fontId="11" fillId="0" borderId="377" xfId="0" applyFont="1" applyFill="1" applyBorder="1" applyAlignment="1" applyProtection="1">
      <alignment horizontal="distributed" vertical="center" justifyLastLine="1"/>
    </xf>
    <xf numFmtId="0" fontId="11" fillId="0" borderId="194" xfId="0" applyFont="1" applyFill="1" applyBorder="1" applyAlignment="1" applyProtection="1">
      <alignment horizontal="distributed" vertical="center" justifyLastLine="1"/>
    </xf>
    <xf numFmtId="0" fontId="19" fillId="0" borderId="1"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9" fillId="0" borderId="15"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38"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182" xfId="0" applyFont="1" applyFill="1" applyBorder="1" applyAlignment="1" applyProtection="1">
      <alignment horizontal="center" vertical="center"/>
    </xf>
    <xf numFmtId="0" fontId="19" fillId="0" borderId="183" xfId="0" applyFont="1" applyFill="1" applyBorder="1" applyAlignment="1" applyProtection="1">
      <alignment horizontal="center" vertical="center"/>
    </xf>
    <xf numFmtId="0" fontId="19" fillId="0" borderId="184"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176" xfId="0" applyFont="1" applyFill="1" applyBorder="1" applyAlignment="1" applyProtection="1">
      <alignment horizontal="center" vertical="center"/>
    </xf>
    <xf numFmtId="0" fontId="10" fillId="0" borderId="172"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178" xfId="0" applyFont="1" applyFill="1" applyBorder="1" applyAlignment="1" applyProtection="1">
      <alignment horizontal="center" vertical="center"/>
    </xf>
  </cellXfs>
  <cellStyles count="1">
    <cellStyle name="標準" xfId="0" builtinId="0"/>
  </cellStyles>
  <dxfs count="22">
    <dxf>
      <font>
        <u/>
        <color theme="1"/>
      </font>
    </dxf>
    <dxf>
      <font>
        <u/>
        <color theme="1"/>
      </font>
    </dxf>
    <dxf>
      <font>
        <u/>
        <color theme="1"/>
      </font>
    </dxf>
    <dxf>
      <font>
        <u/>
        <color theme="1"/>
      </font>
    </dxf>
    <dxf>
      <font>
        <u/>
        <color theme="1"/>
      </font>
    </dxf>
    <dxf>
      <font>
        <u/>
        <color theme="1"/>
      </font>
    </dxf>
    <dxf>
      <font>
        <u/>
        <color theme="1"/>
      </font>
    </dxf>
    <dxf>
      <font>
        <u/>
        <color theme="1"/>
      </font>
    </dxf>
    <dxf>
      <font>
        <u/>
        <color theme="1"/>
      </font>
    </dxf>
    <dxf>
      <font>
        <u/>
        <color theme="1"/>
      </font>
    </dxf>
    <dxf>
      <font>
        <b val="0"/>
        <i val="0"/>
        <u/>
        <color theme="1"/>
      </font>
      <fill>
        <patternFill>
          <bgColor theme="0"/>
        </patternFill>
      </fill>
    </dxf>
    <dxf>
      <font>
        <u/>
        <color theme="1"/>
      </font>
    </dxf>
    <dxf>
      <font>
        <u/>
        <color theme="1"/>
      </font>
    </dxf>
    <dxf>
      <font>
        <u/>
        <color theme="1"/>
      </font>
      <fill>
        <patternFill>
          <bgColor theme="0"/>
        </patternFill>
      </fill>
    </dxf>
    <dxf>
      <font>
        <b val="0"/>
        <i val="0"/>
        <u/>
        <color theme="1"/>
      </font>
      <fill>
        <patternFill>
          <bgColor theme="0"/>
        </patternFill>
      </fill>
    </dxf>
    <dxf>
      <font>
        <strike val="0"/>
        <u/>
        <color theme="1"/>
      </font>
      <fill>
        <patternFill patternType="solid">
          <bgColor theme="0"/>
        </patternFill>
      </fill>
    </dxf>
    <dxf>
      <fill>
        <patternFill>
          <bgColor rgb="FFFF0000"/>
        </patternFill>
      </fill>
    </dxf>
    <dxf>
      <fill>
        <patternFill>
          <bgColor rgb="FFFF0000"/>
        </patternFill>
      </fill>
    </dxf>
    <dxf>
      <fill>
        <patternFill>
          <bgColor rgb="FF99FF66"/>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colors>
    <mruColors>
      <color rgb="FFFF99FF"/>
      <color rgb="FFFF66FF"/>
      <color rgb="FFFFFFCC"/>
      <color rgb="FFFFFF99"/>
      <color rgb="FFC0C0C0"/>
      <color rgb="FFEAEAEA"/>
      <color rgb="FFB2B2B2"/>
      <color rgb="FF99FF66"/>
      <color rgb="FFDDDDDD"/>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130968</xdr:colOff>
      <xdr:row>1</xdr:row>
      <xdr:rowOff>11907</xdr:rowOff>
    </xdr:from>
    <xdr:to>
      <xdr:col>4</xdr:col>
      <xdr:colOff>559593</xdr:colOff>
      <xdr:row>2</xdr:row>
      <xdr:rowOff>130969</xdr:rowOff>
    </xdr:to>
    <xdr:sp macro="" textlink="">
      <xdr:nvSpPr>
        <xdr:cNvPr id="3" name="テキスト ボックス 2"/>
        <xdr:cNvSpPr txBox="1"/>
      </xdr:nvSpPr>
      <xdr:spPr>
        <a:xfrm>
          <a:off x="2905124" y="202407"/>
          <a:ext cx="1762125" cy="309562"/>
        </a:xfrm>
        <a:prstGeom prst="rect">
          <a:avLst/>
        </a:prstGeom>
        <a:solidFill>
          <a:schemeClr val="lt1"/>
        </a:solidFill>
        <a:ln w="25400" cmpd="sng">
          <a:solidFill>
            <a:srgbClr val="FF6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丸ｺﾞｼｯｸM-PRO" pitchFamily="50" charset="-128"/>
              <a:ea typeface="HG丸ｺﾞｼｯｸM-PRO" pitchFamily="50" charset="-128"/>
            </a:rPr>
            <a:t>赤枠　入力必須項目</a:t>
          </a:r>
        </a:p>
      </xdr:txBody>
    </xdr:sp>
    <xdr:clientData/>
  </xdr:twoCellAnchor>
  <xdr:twoCellAnchor>
    <xdr:from>
      <xdr:col>7</xdr:col>
      <xdr:colOff>345282</xdr:colOff>
      <xdr:row>3</xdr:row>
      <xdr:rowOff>11906</xdr:rowOff>
    </xdr:from>
    <xdr:to>
      <xdr:col>9</xdr:col>
      <xdr:colOff>702469</xdr:colOff>
      <xdr:row>5</xdr:row>
      <xdr:rowOff>142875</xdr:rowOff>
    </xdr:to>
    <xdr:sp macro="" textlink="">
      <xdr:nvSpPr>
        <xdr:cNvPr id="4" name="テキスト ボックス 3"/>
        <xdr:cNvSpPr txBox="1"/>
      </xdr:nvSpPr>
      <xdr:spPr>
        <a:xfrm>
          <a:off x="8453438" y="583406"/>
          <a:ext cx="3024187" cy="511969"/>
        </a:xfrm>
        <a:prstGeom prst="rect">
          <a:avLst/>
        </a:prstGeom>
        <a:solidFill>
          <a:srgbClr val="99FF6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HG丸ｺﾞｼｯｸM-PRO" pitchFamily="50" charset="-128"/>
              <a:ea typeface="HG丸ｺﾞｼｯｸM-PRO" pitchFamily="50" charset="-128"/>
            </a:rPr>
            <a:t>申告区分・申告年度</a:t>
          </a:r>
          <a:endParaRPr kumimoji="1" lang="en-US" altLang="ja-JP" sz="1100" b="1">
            <a:latin typeface="HG丸ｺﾞｼｯｸM-PRO" pitchFamily="50" charset="-128"/>
            <a:ea typeface="HG丸ｺﾞｼｯｸM-PRO" pitchFamily="50" charset="-128"/>
          </a:endParaRPr>
        </a:p>
        <a:p>
          <a:r>
            <a:rPr kumimoji="1" lang="ja-JP" altLang="en-US" sz="1100" b="1">
              <a:latin typeface="HG丸ｺﾞｼｯｸM-PRO" pitchFamily="50" charset="-128"/>
              <a:ea typeface="HG丸ｺﾞｼｯｸM-PRO" pitchFamily="50" charset="-128"/>
            </a:rPr>
            <a:t>当初賦課時のみ選択不能にしてあります。</a:t>
          </a:r>
        </a:p>
      </xdr:txBody>
    </xdr:sp>
    <xdr:clientData/>
  </xdr:twoCellAnchor>
  <xdr:twoCellAnchor>
    <xdr:from>
      <xdr:col>2</xdr:col>
      <xdr:colOff>11906</xdr:colOff>
      <xdr:row>15</xdr:row>
      <xdr:rowOff>71439</xdr:rowOff>
    </xdr:from>
    <xdr:to>
      <xdr:col>4</xdr:col>
      <xdr:colOff>666750</xdr:colOff>
      <xdr:row>17</xdr:row>
      <xdr:rowOff>142875</xdr:rowOff>
    </xdr:to>
    <xdr:sp macro="" textlink="">
      <xdr:nvSpPr>
        <xdr:cNvPr id="5" name="テキスト ボックス 4"/>
        <xdr:cNvSpPr txBox="1"/>
      </xdr:nvSpPr>
      <xdr:spPr>
        <a:xfrm>
          <a:off x="1452562" y="2928939"/>
          <a:ext cx="3321844" cy="452436"/>
        </a:xfrm>
        <a:prstGeom prst="rect">
          <a:avLst/>
        </a:prstGeom>
        <a:solidFill>
          <a:srgbClr val="FF99FF"/>
        </a:solidFill>
        <a:ln w="25400" cmpd="sng">
          <a:solidFill>
            <a:srgbClr val="FF6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HGP創英角ﾎﾟｯﾌﾟ体" pitchFamily="50" charset="-128"/>
              <a:ea typeface="HGP創英角ﾎﾟｯﾌﾟ体" pitchFamily="50" charset="-128"/>
            </a:rPr>
            <a:t>↓給与収入のある方↓</a:t>
          </a:r>
        </a:p>
      </xdr:txBody>
    </xdr:sp>
    <xdr:clientData/>
  </xdr:twoCellAnchor>
  <xdr:twoCellAnchor>
    <xdr:from>
      <xdr:col>2</xdr:col>
      <xdr:colOff>11906</xdr:colOff>
      <xdr:row>31</xdr:row>
      <xdr:rowOff>83346</xdr:rowOff>
    </xdr:from>
    <xdr:to>
      <xdr:col>4</xdr:col>
      <xdr:colOff>666750</xdr:colOff>
      <xdr:row>33</xdr:row>
      <xdr:rowOff>154782</xdr:rowOff>
    </xdr:to>
    <xdr:sp macro="" textlink="">
      <xdr:nvSpPr>
        <xdr:cNvPr id="6" name="テキスト ボックス 5"/>
        <xdr:cNvSpPr txBox="1"/>
      </xdr:nvSpPr>
      <xdr:spPr>
        <a:xfrm>
          <a:off x="1452562" y="5988846"/>
          <a:ext cx="3321844" cy="452436"/>
        </a:xfrm>
        <a:prstGeom prst="rect">
          <a:avLst/>
        </a:prstGeom>
        <a:solidFill>
          <a:srgbClr val="FF99FF"/>
        </a:solidFill>
        <a:ln w="25400" cmpd="sng">
          <a:solidFill>
            <a:srgbClr val="FF6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HGP創英角ﾎﾟｯﾌﾟ体" pitchFamily="50" charset="-128"/>
              <a:ea typeface="HGP創英角ﾎﾟｯﾌﾟ体" pitchFamily="50" charset="-128"/>
            </a:rPr>
            <a:t>↓年金収入のある方↓</a:t>
          </a:r>
        </a:p>
      </xdr:txBody>
    </xdr:sp>
    <xdr:clientData/>
  </xdr:twoCellAnchor>
  <xdr:twoCellAnchor>
    <xdr:from>
      <xdr:col>1</xdr:col>
      <xdr:colOff>1333499</xdr:colOff>
      <xdr:row>56</xdr:row>
      <xdr:rowOff>83346</xdr:rowOff>
    </xdr:from>
    <xdr:to>
      <xdr:col>4</xdr:col>
      <xdr:colOff>988218</xdr:colOff>
      <xdr:row>58</xdr:row>
      <xdr:rowOff>154782</xdr:rowOff>
    </xdr:to>
    <xdr:sp macro="" textlink="">
      <xdr:nvSpPr>
        <xdr:cNvPr id="7" name="テキスト ボックス 6"/>
        <xdr:cNvSpPr txBox="1"/>
      </xdr:nvSpPr>
      <xdr:spPr>
        <a:xfrm>
          <a:off x="1440655" y="10751346"/>
          <a:ext cx="3655219" cy="452436"/>
        </a:xfrm>
        <a:prstGeom prst="rect">
          <a:avLst/>
        </a:prstGeom>
        <a:solidFill>
          <a:srgbClr val="FF99FF"/>
        </a:solidFill>
        <a:ln w="25400" cmpd="sng">
          <a:solidFill>
            <a:srgbClr val="FF6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HGP創英角ﾎﾟｯﾌﾟ体" pitchFamily="50" charset="-128"/>
              <a:ea typeface="HGP創英角ﾎﾟｯﾌﾟ体" pitchFamily="50" charset="-128"/>
            </a:rPr>
            <a:t>↓生命保険料控除のある方↓</a:t>
          </a:r>
        </a:p>
      </xdr:txBody>
    </xdr:sp>
    <xdr:clientData/>
  </xdr:twoCellAnchor>
  <xdr:twoCellAnchor>
    <xdr:from>
      <xdr:col>9</xdr:col>
      <xdr:colOff>47626</xdr:colOff>
      <xdr:row>54</xdr:row>
      <xdr:rowOff>47626</xdr:rowOff>
    </xdr:from>
    <xdr:to>
      <xdr:col>11</xdr:col>
      <xdr:colOff>809625</xdr:colOff>
      <xdr:row>56</xdr:row>
      <xdr:rowOff>119062</xdr:rowOff>
    </xdr:to>
    <xdr:sp macro="" textlink="">
      <xdr:nvSpPr>
        <xdr:cNvPr id="8" name="テキスト ボックス 7"/>
        <xdr:cNvSpPr txBox="1"/>
      </xdr:nvSpPr>
      <xdr:spPr>
        <a:xfrm>
          <a:off x="10822782" y="10334626"/>
          <a:ext cx="3428999" cy="452436"/>
        </a:xfrm>
        <a:prstGeom prst="rect">
          <a:avLst/>
        </a:prstGeom>
        <a:solidFill>
          <a:srgbClr val="FF99FF"/>
        </a:solidFill>
        <a:ln w="25400" cmpd="sng">
          <a:solidFill>
            <a:srgbClr val="FF6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HGP創英角ﾎﾟｯﾌﾟ体" pitchFamily="50" charset="-128"/>
              <a:ea typeface="HGP創英角ﾎﾟｯﾌﾟ体" pitchFamily="50" charset="-128"/>
            </a:rPr>
            <a:t>←社会保険料控除のある方</a:t>
          </a:r>
        </a:p>
      </xdr:txBody>
    </xdr:sp>
    <xdr:clientData/>
  </xdr:twoCellAnchor>
  <xdr:twoCellAnchor>
    <xdr:from>
      <xdr:col>2</xdr:col>
      <xdr:colOff>11906</xdr:colOff>
      <xdr:row>69</xdr:row>
      <xdr:rowOff>83343</xdr:rowOff>
    </xdr:from>
    <xdr:to>
      <xdr:col>4</xdr:col>
      <xdr:colOff>1000125</xdr:colOff>
      <xdr:row>71</xdr:row>
      <xdr:rowOff>154779</xdr:rowOff>
    </xdr:to>
    <xdr:sp macro="" textlink="">
      <xdr:nvSpPr>
        <xdr:cNvPr id="9" name="テキスト ボックス 8"/>
        <xdr:cNvSpPr txBox="1"/>
      </xdr:nvSpPr>
      <xdr:spPr>
        <a:xfrm>
          <a:off x="1452562" y="13227843"/>
          <a:ext cx="3655219" cy="452436"/>
        </a:xfrm>
        <a:prstGeom prst="rect">
          <a:avLst/>
        </a:prstGeom>
        <a:solidFill>
          <a:srgbClr val="FF99FF"/>
        </a:solidFill>
        <a:ln w="25400" cmpd="sng">
          <a:solidFill>
            <a:srgbClr val="FF6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HGP創英角ﾎﾟｯﾌﾟ体" pitchFamily="50" charset="-128"/>
              <a:ea typeface="HGP創英角ﾎﾟｯﾌﾟ体" pitchFamily="50" charset="-128"/>
            </a:rPr>
            <a:t>↓地震保険料控除のある方↓</a:t>
          </a:r>
        </a:p>
      </xdr:txBody>
    </xdr:sp>
    <xdr:clientData/>
  </xdr:twoCellAnchor>
  <xdr:twoCellAnchor>
    <xdr:from>
      <xdr:col>2</xdr:col>
      <xdr:colOff>0</xdr:colOff>
      <xdr:row>77</xdr:row>
      <xdr:rowOff>83342</xdr:rowOff>
    </xdr:from>
    <xdr:to>
      <xdr:col>4</xdr:col>
      <xdr:colOff>988219</xdr:colOff>
      <xdr:row>79</xdr:row>
      <xdr:rowOff>154778</xdr:rowOff>
    </xdr:to>
    <xdr:sp macro="" textlink="">
      <xdr:nvSpPr>
        <xdr:cNvPr id="10" name="テキスト ボックス 9"/>
        <xdr:cNvSpPr txBox="1"/>
      </xdr:nvSpPr>
      <xdr:spPr>
        <a:xfrm>
          <a:off x="1440656" y="14751842"/>
          <a:ext cx="3655219" cy="452436"/>
        </a:xfrm>
        <a:prstGeom prst="rect">
          <a:avLst/>
        </a:prstGeom>
        <a:solidFill>
          <a:srgbClr val="FF99FF"/>
        </a:solidFill>
        <a:ln w="25400" cmpd="sng">
          <a:solidFill>
            <a:srgbClr val="FF6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HGP創英角ﾎﾟｯﾌﾟ体" pitchFamily="50" charset="-128"/>
              <a:ea typeface="HGP創英角ﾎﾟｯﾌﾟ体" pitchFamily="50" charset="-128"/>
            </a:rPr>
            <a:t>↓扶養親族がいる方↓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78</xdr:col>
      <xdr:colOff>0</xdr:colOff>
      <xdr:row>29</xdr:row>
      <xdr:rowOff>1</xdr:rowOff>
    </xdr:from>
    <xdr:to>
      <xdr:col>95</xdr:col>
      <xdr:colOff>47625</xdr:colOff>
      <xdr:row>37</xdr:row>
      <xdr:rowOff>19050</xdr:rowOff>
    </xdr:to>
    <xdr:sp macro="" textlink="">
      <xdr:nvSpPr>
        <xdr:cNvPr id="3" name="テキスト ボックス 2"/>
        <xdr:cNvSpPr txBox="1"/>
      </xdr:nvSpPr>
      <xdr:spPr>
        <a:xfrm>
          <a:off x="5943600" y="1657351"/>
          <a:ext cx="1343025" cy="476249"/>
        </a:xfrm>
        <a:prstGeom prst="rect">
          <a:avLst/>
        </a:prstGeom>
        <a:solidFill>
          <a:schemeClr val="lt1"/>
        </a:solidFill>
        <a:ln w="15875"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itchFamily="17" charset="-128"/>
              <a:ea typeface="ＭＳ 明朝" pitchFamily="17" charset="-128"/>
            </a:rPr>
            <a:t>太枠内を</a:t>
          </a:r>
          <a:r>
            <a:rPr kumimoji="1" lang="ja-JP" altLang="en-US" sz="1000" u="sng">
              <a:latin typeface="ＭＳ 明朝" pitchFamily="17" charset="-128"/>
              <a:ea typeface="ＭＳ 明朝" pitchFamily="17" charset="-128"/>
            </a:rPr>
            <a:t>すべて</a:t>
          </a:r>
          <a:endParaRPr kumimoji="1" lang="en-US" altLang="ja-JP" sz="1000" u="sng">
            <a:latin typeface="ＭＳ 明朝" pitchFamily="17" charset="-128"/>
            <a:ea typeface="ＭＳ 明朝" pitchFamily="17" charset="-128"/>
          </a:endParaRPr>
        </a:p>
        <a:p>
          <a:pPr algn="ctr">
            <a:lnSpc>
              <a:spcPts val="1100"/>
            </a:lnSpc>
          </a:pPr>
          <a:r>
            <a:rPr kumimoji="1" lang="ja-JP" altLang="en-US" sz="1000">
              <a:latin typeface="ＭＳ 明朝" pitchFamily="17" charset="-128"/>
              <a:ea typeface="ＭＳ 明朝" pitchFamily="17" charset="-128"/>
            </a:rPr>
            <a:t>ご記入ください。</a:t>
          </a:r>
        </a:p>
      </xdr:txBody>
    </xdr:sp>
    <xdr:clientData/>
  </xdr:twoCellAnchor>
  <xdr:twoCellAnchor editAs="absolute">
    <xdr:from>
      <xdr:col>38</xdr:col>
      <xdr:colOff>38100</xdr:colOff>
      <xdr:row>17</xdr:row>
      <xdr:rowOff>38100</xdr:rowOff>
    </xdr:from>
    <xdr:to>
      <xdr:col>42</xdr:col>
      <xdr:colOff>57300</xdr:colOff>
      <xdr:row>23</xdr:row>
      <xdr:rowOff>19200</xdr:rowOff>
    </xdr:to>
    <xdr:sp macro="" textlink="">
      <xdr:nvSpPr>
        <xdr:cNvPr id="4" name="円/楕円 3"/>
        <xdr:cNvSpPr>
          <a:spLocks noChangeAspect="1"/>
        </xdr:cNvSpPr>
      </xdr:nvSpPr>
      <xdr:spPr>
        <a:xfrm>
          <a:off x="2933700" y="1009650"/>
          <a:ext cx="324000" cy="324000"/>
        </a:xfrm>
        <a:prstGeom prst="ellipse">
          <a:avLst/>
        </a:prstGeom>
        <a:noFill/>
        <a:ln w="15875" cmpd="sng">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ja-JP" altLang="en-US" sz="1000">
              <a:solidFill>
                <a:schemeClr val="bg1">
                  <a:lumMod val="65000"/>
                </a:schemeClr>
              </a:solidFill>
            </a:rPr>
            <a:t>印</a:t>
          </a:r>
        </a:p>
      </xdr:txBody>
    </xdr:sp>
    <xdr:clientData/>
  </xdr:twoCellAnchor>
  <xdr:twoCellAnchor>
    <xdr:from>
      <xdr:col>79</xdr:col>
      <xdr:colOff>47625</xdr:colOff>
      <xdr:row>9</xdr:row>
      <xdr:rowOff>0</xdr:rowOff>
    </xdr:from>
    <xdr:to>
      <xdr:col>93</xdr:col>
      <xdr:colOff>60825</xdr:colOff>
      <xdr:row>27</xdr:row>
      <xdr:rowOff>51300</xdr:rowOff>
    </xdr:to>
    <xdr:sp macro="" textlink="">
      <xdr:nvSpPr>
        <xdr:cNvPr id="5" name="円/楕円 4"/>
        <xdr:cNvSpPr/>
      </xdr:nvSpPr>
      <xdr:spPr>
        <a:xfrm>
          <a:off x="6067425" y="514350"/>
          <a:ext cx="1080000" cy="1080000"/>
        </a:xfrm>
        <a:prstGeom prst="ellipse">
          <a:avLst/>
        </a:prstGeom>
        <a:noFill/>
        <a:ln w="15875" cmpd="sng">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ja-JP" altLang="en-US" sz="1050">
              <a:solidFill>
                <a:schemeClr val="bg1">
                  <a:lumMod val="65000"/>
                </a:schemeClr>
              </a:solidFill>
            </a:rPr>
            <a:t>受付印</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38</xdr:col>
      <xdr:colOff>38100</xdr:colOff>
      <xdr:row>17</xdr:row>
      <xdr:rowOff>38100</xdr:rowOff>
    </xdr:from>
    <xdr:to>
      <xdr:col>42</xdr:col>
      <xdr:colOff>57300</xdr:colOff>
      <xdr:row>23</xdr:row>
      <xdr:rowOff>19200</xdr:rowOff>
    </xdr:to>
    <xdr:sp macro="" textlink="">
      <xdr:nvSpPr>
        <xdr:cNvPr id="3" name="円/楕円 2"/>
        <xdr:cNvSpPr>
          <a:spLocks noChangeAspect="1"/>
        </xdr:cNvSpPr>
      </xdr:nvSpPr>
      <xdr:spPr>
        <a:xfrm>
          <a:off x="2933700" y="1009650"/>
          <a:ext cx="324000" cy="324000"/>
        </a:xfrm>
        <a:prstGeom prst="ellipse">
          <a:avLst/>
        </a:prstGeom>
        <a:noFill/>
        <a:ln w="15875" cmpd="sng">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ja-JP" altLang="en-US" sz="1000">
              <a:solidFill>
                <a:schemeClr val="bg1">
                  <a:lumMod val="65000"/>
                </a:schemeClr>
              </a:solidFill>
            </a:rPr>
            <a:t>印</a:t>
          </a:r>
        </a:p>
      </xdr:txBody>
    </xdr:sp>
    <xdr:clientData/>
  </xdr:twoCellAnchor>
  <xdr:twoCellAnchor>
    <xdr:from>
      <xdr:col>60</xdr:col>
      <xdr:colOff>21167</xdr:colOff>
      <xdr:row>37</xdr:row>
      <xdr:rowOff>21166</xdr:rowOff>
    </xdr:from>
    <xdr:to>
      <xdr:col>95</xdr:col>
      <xdr:colOff>22221</xdr:colOff>
      <xdr:row>193</xdr:row>
      <xdr:rowOff>835</xdr:rowOff>
    </xdr:to>
    <xdr:sp macro="" textlink="">
      <xdr:nvSpPr>
        <xdr:cNvPr id="4" name="テキスト ボックス 3"/>
        <xdr:cNvSpPr txBox="1"/>
      </xdr:nvSpPr>
      <xdr:spPr>
        <a:xfrm>
          <a:off x="4466167" y="1979083"/>
          <a:ext cx="2593971" cy="8234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600">
              <a:solidFill>
                <a:schemeClr val="bg1">
                  <a:lumMod val="50000"/>
                </a:schemeClr>
              </a:solidFill>
              <a:latin typeface="HG丸ｺﾞｼｯｸM-PRO" pitchFamily="50" charset="-128"/>
              <a:ea typeface="HG丸ｺﾞｼｯｸM-PRO" pitchFamily="50" charset="-128"/>
            </a:rPr>
            <a:t>控</a:t>
          </a:r>
        </a:p>
      </xdr:txBody>
    </xdr:sp>
    <xdr:clientData/>
  </xdr:twoCellAnchor>
  <xdr:twoCellAnchor>
    <xdr:from>
      <xdr:col>79</xdr:col>
      <xdr:colOff>47625</xdr:colOff>
      <xdr:row>9</xdr:row>
      <xdr:rowOff>0</xdr:rowOff>
    </xdr:from>
    <xdr:to>
      <xdr:col>93</xdr:col>
      <xdr:colOff>60825</xdr:colOff>
      <xdr:row>27</xdr:row>
      <xdr:rowOff>51300</xdr:rowOff>
    </xdr:to>
    <xdr:sp macro="" textlink="">
      <xdr:nvSpPr>
        <xdr:cNvPr id="5" name="円/楕円 4"/>
        <xdr:cNvSpPr/>
      </xdr:nvSpPr>
      <xdr:spPr>
        <a:xfrm>
          <a:off x="6067425" y="514350"/>
          <a:ext cx="1080000" cy="1080000"/>
        </a:xfrm>
        <a:prstGeom prst="ellipse">
          <a:avLst/>
        </a:prstGeom>
        <a:noFill/>
        <a:ln w="15875" cmpd="sng">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ja-JP" altLang="en-US" sz="1050">
              <a:solidFill>
                <a:schemeClr val="bg1">
                  <a:lumMod val="65000"/>
                </a:schemeClr>
              </a:solidFill>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ctr"/>
      <a:lstStyle>
        <a:defPPr algn="ctr">
          <a:defRPr kumimoji="1" sz="4800">
            <a:solidFill>
              <a:srgbClr val="EAEAEA"/>
            </a:solidFill>
            <a:latin typeface="HG丸ｺﾞｼｯｸM-PRO" pitchFamily="50" charset="-128"/>
            <a:ea typeface="HG丸ｺﾞｼｯｸM-PRO"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20"/>
  <sheetViews>
    <sheetView showGridLines="0" tabSelected="1" zoomScale="80" zoomScaleNormal="80" workbookViewId="0">
      <selection activeCell="C3" sqref="C3"/>
    </sheetView>
  </sheetViews>
  <sheetFormatPr defaultColWidth="17.5" defaultRowHeight="15" customHeight="1" x14ac:dyDescent="0.15"/>
  <cols>
    <col min="1" max="1" width="1.375" style="45" customWidth="1"/>
    <col min="2" max="8" width="17.5" style="45"/>
    <col min="9" max="10" width="17.5" style="45" customWidth="1"/>
    <col min="11" max="18" width="17.5" style="45"/>
    <col min="19" max="19" width="17.5" style="45" customWidth="1"/>
    <col min="20" max="20" width="17.5" style="45"/>
    <col min="21" max="21" width="17.5" style="45" customWidth="1"/>
    <col min="22" max="25" width="5.625" style="45" customWidth="1"/>
    <col min="26" max="26" width="17.5" style="45" customWidth="1"/>
    <col min="27" max="43" width="5.625" style="45" customWidth="1"/>
    <col min="44" max="46" width="17.5" style="45" customWidth="1"/>
    <col min="47" max="47" width="13.125" style="45" customWidth="1"/>
    <col min="48" max="16141" width="7.5" style="45" customWidth="1"/>
    <col min="16142" max="16384" width="17.5" style="45"/>
  </cols>
  <sheetData>
    <row r="1" spans="2:47" ht="15" customHeight="1" thickBot="1" x14ac:dyDescent="0.2">
      <c r="B1" s="46" t="s">
        <v>89</v>
      </c>
      <c r="C1" s="459">
        <v>43101</v>
      </c>
      <c r="D1" s="45" t="s">
        <v>410</v>
      </c>
      <c r="N1" s="45" t="s">
        <v>90</v>
      </c>
      <c r="O1" s="350" t="str">
        <f>IF($C1="","",MID(TEXT($C1,"gee.mm.dd"),2,2))</f>
        <v>30</v>
      </c>
      <c r="P1" s="46" t="s">
        <v>406</v>
      </c>
      <c r="Q1" s="47">
        <v>41275</v>
      </c>
    </row>
    <row r="2" spans="2:47" ht="15" customHeight="1" thickBot="1" x14ac:dyDescent="0.2">
      <c r="C2" s="48"/>
      <c r="N2" s="49" t="s">
        <v>23</v>
      </c>
      <c r="O2" s="50" t="s">
        <v>29</v>
      </c>
      <c r="P2" s="50" t="s">
        <v>76</v>
      </c>
      <c r="Q2" s="50" t="s">
        <v>259</v>
      </c>
      <c r="R2" s="50" t="s">
        <v>260</v>
      </c>
      <c r="S2" s="50" t="s">
        <v>25</v>
      </c>
      <c r="T2" s="50" t="s">
        <v>261</v>
      </c>
      <c r="U2" s="51" t="s">
        <v>262</v>
      </c>
      <c r="Z2" s="52" t="s">
        <v>246</v>
      </c>
      <c r="AA2" s="454" t="s">
        <v>247</v>
      </c>
      <c r="AB2" s="455" t="s">
        <v>248</v>
      </c>
      <c r="AC2" s="455" t="s">
        <v>249</v>
      </c>
      <c r="AD2" s="455" t="s">
        <v>250</v>
      </c>
      <c r="AE2" s="455" t="s">
        <v>251</v>
      </c>
      <c r="AF2" s="455" t="s">
        <v>252</v>
      </c>
      <c r="AG2" s="455" t="s">
        <v>253</v>
      </c>
      <c r="AH2" s="455" t="s">
        <v>254</v>
      </c>
      <c r="AI2" s="455" t="s">
        <v>255</v>
      </c>
      <c r="AJ2" s="455" t="s">
        <v>256</v>
      </c>
      <c r="AK2" s="455" t="s">
        <v>257</v>
      </c>
      <c r="AL2" s="456" t="s">
        <v>258</v>
      </c>
    </row>
    <row r="3" spans="2:47" ht="15" customHeight="1" thickTop="1" thickBot="1" x14ac:dyDescent="0.2">
      <c r="B3" s="550" t="s">
        <v>407</v>
      </c>
      <c r="C3" s="551"/>
      <c r="D3" s="93"/>
      <c r="E3" s="93"/>
      <c r="N3" s="351" t="str">
        <f>IF($C4="","",$C4)</f>
        <v/>
      </c>
      <c r="O3" s="352" t="str">
        <f>IF($C5="","",DBCS($C5))</f>
        <v/>
      </c>
      <c r="P3" s="353">
        <f>DATEDIF($C$6,$C$1,"Y")</f>
        <v>118</v>
      </c>
      <c r="Q3" s="354" t="str">
        <f>IF($D7="","","苫小牧市"&amp;$D7)</f>
        <v/>
      </c>
      <c r="R3" s="354" t="str">
        <f>IF($C8="","",$C8)</f>
        <v/>
      </c>
      <c r="S3" s="354" t="str">
        <f>IF($E6="","",$E6)</f>
        <v/>
      </c>
      <c r="T3" s="354" t="str">
        <f>IF($C9="","",$C9)</f>
        <v/>
      </c>
      <c r="U3" s="355" t="str">
        <f>IF($E9="","",$E9)</f>
        <v/>
      </c>
      <c r="Z3" s="53" t="str">
        <f>IF($C6="","",$C6)</f>
        <v/>
      </c>
      <c r="AA3" s="54" t="str">
        <f>IF($E$4="","",IF(INT($E$4/100000000000),MOD(INT($E$4/100000000000),10),0))</f>
        <v/>
      </c>
      <c r="AB3" s="55" t="str">
        <f>IF($E$4="","",IF(INT($E$4/10000000000),MOD(INT($E$4/10000000000),10),0))</f>
        <v/>
      </c>
      <c r="AC3" s="55" t="str">
        <f>IF($E$4="","",IF(INT($E$4/1000000000),MOD(INT($E$4/1000000000),10),0))</f>
        <v/>
      </c>
      <c r="AD3" s="55" t="str">
        <f>IF($E$4="","",IF(INT($E$4/100000000),MOD(INT($E$4/100000000),10),0))</f>
        <v/>
      </c>
      <c r="AE3" s="55" t="str">
        <f>IF($E$4="","",IF(INT($E$4/10000000),MOD(INT($E$4/10000000),10),0))</f>
        <v/>
      </c>
      <c r="AF3" s="55" t="str">
        <f>IF($E$4="","",IF(INT($E$4/1000000),MOD(INT($E$4/1000000),10),0))</f>
        <v/>
      </c>
      <c r="AG3" s="55" t="str">
        <f>IF($E$4="","",IF(INT($E$4/100000),MOD(INT($E$4/100000),10),0))</f>
        <v/>
      </c>
      <c r="AH3" s="55" t="str">
        <f>IF($E$4="","",IF(INT($E$4/10000),MOD(INT($E$4/10000),10),0))</f>
        <v/>
      </c>
      <c r="AI3" s="55" t="str">
        <f>IF($E$4="","",IF(INT($E$4/1000),MOD(INT($E$4/1000),10),0))</f>
        <v/>
      </c>
      <c r="AJ3" s="55" t="str">
        <f>IF($E$4="","",IF(INT($E$4/100),MOD(INT($E$4/100),10),0))</f>
        <v/>
      </c>
      <c r="AK3" s="55" t="str">
        <f>IF($E$4="","",IF(INT($E$4/10),MOD(INT($E$4/10),10),0))</f>
        <v/>
      </c>
      <c r="AL3" s="56" t="str">
        <f>IF($E$4="","",IF(INT($E$4/1),MOD(INT($E$4/1),10),0))</f>
        <v/>
      </c>
    </row>
    <row r="4" spans="2:47" ht="15" customHeight="1" thickTop="1" x14ac:dyDescent="0.15">
      <c r="B4" s="560" t="s">
        <v>23</v>
      </c>
      <c r="C4" s="1"/>
      <c r="D4" s="565" t="s">
        <v>484</v>
      </c>
      <c r="E4" s="552"/>
      <c r="F4" s="553" t="s">
        <v>92</v>
      </c>
      <c r="G4" s="554"/>
      <c r="H4" s="59"/>
      <c r="I4" s="59"/>
      <c r="J4" s="59"/>
    </row>
    <row r="5" spans="2:47" ht="15" customHeight="1" x14ac:dyDescent="0.15">
      <c r="B5" s="560" t="s">
        <v>93</v>
      </c>
      <c r="C5" s="1"/>
      <c r="D5" s="60" t="s">
        <v>82</v>
      </c>
      <c r="E5" s="2"/>
      <c r="F5" s="58" t="s">
        <v>401</v>
      </c>
      <c r="G5" s="555" t="s">
        <v>423</v>
      </c>
      <c r="H5" s="61"/>
      <c r="I5" s="61"/>
      <c r="J5" s="61"/>
    </row>
    <row r="6" spans="2:47" ht="15" customHeight="1" thickBot="1" x14ac:dyDescent="0.2">
      <c r="B6" s="560" t="s">
        <v>24</v>
      </c>
      <c r="C6" s="3"/>
      <c r="D6" s="57" t="s">
        <v>25</v>
      </c>
      <c r="E6" s="1"/>
      <c r="F6" s="494" t="s">
        <v>400</v>
      </c>
      <c r="G6" s="556" t="s">
        <v>422</v>
      </c>
      <c r="H6" s="61"/>
      <c r="I6" s="61"/>
      <c r="J6" s="61"/>
      <c r="Z6" s="45" t="s">
        <v>286</v>
      </c>
      <c r="AB6" s="62" t="s">
        <v>276</v>
      </c>
      <c r="AQ6" s="45" t="s">
        <v>370</v>
      </c>
    </row>
    <row r="7" spans="2:47" ht="15" customHeight="1" thickTop="1" x14ac:dyDescent="0.15">
      <c r="B7" s="560" t="s">
        <v>22</v>
      </c>
      <c r="C7" s="496" t="s">
        <v>420</v>
      </c>
      <c r="D7" s="590"/>
      <c r="E7" s="591"/>
      <c r="F7" s="557"/>
      <c r="G7" s="558"/>
      <c r="Z7" s="63"/>
      <c r="AA7" s="64" t="s">
        <v>267</v>
      </c>
      <c r="AB7" s="65" t="s">
        <v>268</v>
      </c>
      <c r="AC7" s="65" t="s">
        <v>269</v>
      </c>
      <c r="AD7" s="65" t="s">
        <v>270</v>
      </c>
      <c r="AE7" s="65" t="s">
        <v>271</v>
      </c>
      <c r="AF7" s="65" t="s">
        <v>272</v>
      </c>
      <c r="AG7" s="65" t="s">
        <v>273</v>
      </c>
      <c r="AH7" s="65" t="s">
        <v>274</v>
      </c>
      <c r="AI7" s="66" t="s">
        <v>275</v>
      </c>
      <c r="AQ7" s="67" t="s">
        <v>369</v>
      </c>
      <c r="AR7" s="68" t="s">
        <v>371</v>
      </c>
      <c r="AS7" s="69" t="s">
        <v>373</v>
      </c>
      <c r="AT7" s="70" t="s">
        <v>372</v>
      </c>
    </row>
    <row r="8" spans="2:47" ht="15" customHeight="1" x14ac:dyDescent="0.15">
      <c r="B8" s="560" t="s">
        <v>95</v>
      </c>
      <c r="C8" s="568"/>
      <c r="D8" s="569"/>
      <c r="E8" s="570"/>
      <c r="F8" s="559"/>
      <c r="G8" s="93"/>
      <c r="Z8" s="71" t="s">
        <v>36</v>
      </c>
      <c r="AA8" s="72" t="str">
        <f>IF(COLUMNS(B:$J)&gt;LEN(TEXT($O24,"0;-0")),"",LEFT(RIGHT(TEXT($O24,"0;-0"),COLUMNS(B:$J)),1))</f>
        <v/>
      </c>
      <c r="AB8" s="73" t="str">
        <f>IF(COLUMNS(C:$J)&gt;LEN(TEXT($O24,"0;-0")),"",LEFT(RIGHT(TEXT($O24,"0;-0"),COLUMNS(C:$J)),1))</f>
        <v/>
      </c>
      <c r="AC8" s="73" t="str">
        <f>IF(COLUMNS(D:$J)&gt;LEN(TEXT($O24,"0;-0")),"",LEFT(RIGHT(TEXT($O24,"0;-0"),COLUMNS(D:$J)),1))</f>
        <v/>
      </c>
      <c r="AD8" s="73" t="str">
        <f>IF(COLUMNS(E:$J)&gt;LEN(TEXT($O24,"0;-0")),"",LEFT(RIGHT(TEXT($O24,"0;-0"),COLUMNS(E:$J)),1))</f>
        <v/>
      </c>
      <c r="AE8" s="73" t="str">
        <f>IF(COLUMNS(F:$J)&gt;LEN(TEXT($O24,"0;-0")),"",LEFT(RIGHT(TEXT($O24,"0;-0"),COLUMNS(F:$J)),1))</f>
        <v/>
      </c>
      <c r="AF8" s="73" t="str">
        <f>IF(COLUMNS(G:$J)&gt;LEN(TEXT($O24,"0;-0")),"",LEFT(RIGHT(TEXT($O24,"0;-0"),COLUMNS(G:$J)),1))</f>
        <v/>
      </c>
      <c r="AG8" s="73" t="str">
        <f>IF(COLUMNS(H:$J)&gt;LEN(TEXT($O24,"0;-0")),"",LEFT(RIGHT(TEXT($O24,"0;-0"),COLUMNS(H:$J)),1))</f>
        <v/>
      </c>
      <c r="AH8" s="73" t="str">
        <f>IF(COLUMNS(I:$J)&gt;LEN(TEXT($O24,"0;-0")),"",LEFT(RIGHT(TEXT($O24,"0;-0"),COLUMNS(I:$J)),1))</f>
        <v/>
      </c>
      <c r="AI8" s="74" t="str">
        <f>IF(COLUMNS(J:$J)&gt;LEN(TEXT($O24,"0;-0")),"",LEFT(RIGHT(TEXT($O24,"0;-0"),COLUMNS(J:$J)),1))</f>
        <v/>
      </c>
      <c r="AJ8" s="45" t="s">
        <v>277</v>
      </c>
      <c r="AQ8" s="75">
        <v>1</v>
      </c>
      <c r="AR8" s="76" t="str">
        <f>IF(COUNT($AR$82:$AR$90)=0,"",VLOOKUP($AQ8,$AR$82:$AU$90,3,0))</f>
        <v/>
      </c>
      <c r="AS8" s="76" t="str">
        <f>IF($AR8="","",VLOOKUP($AQ8,$AR$82:$AU$90,4,0))</f>
        <v/>
      </c>
      <c r="AT8" s="77" t="str">
        <f>IF($AR8="","",VLOOKUP($AQ8,$AR$82:$AU$90,2,0))</f>
        <v/>
      </c>
    </row>
    <row r="9" spans="2:47" ht="15" customHeight="1" thickBot="1" x14ac:dyDescent="0.2">
      <c r="B9" s="561" t="s">
        <v>96</v>
      </c>
      <c r="C9" s="562"/>
      <c r="D9" s="563" t="s">
        <v>97</v>
      </c>
      <c r="E9" s="564"/>
      <c r="F9" s="559"/>
      <c r="G9" s="93"/>
      <c r="Z9" s="78" t="s">
        <v>37</v>
      </c>
      <c r="AA9" s="79" t="str">
        <f>IF(COLUMNS(B:$J)&gt;LEN(TEXT($O25,"0;-0")),"",LEFT(RIGHT(TEXT($O25,"0;-0"),COLUMNS(B:$J)),1))</f>
        <v/>
      </c>
      <c r="AB9" s="80" t="str">
        <f>IF(COLUMNS(C:$J)&gt;LEN(TEXT($O25,"0;-0")),"",LEFT(RIGHT(TEXT($O25,"0;-0"),COLUMNS(C:$J)),1))</f>
        <v/>
      </c>
      <c r="AC9" s="80" t="str">
        <f>IF(COLUMNS(D:$J)&gt;LEN(TEXT($O25,"0;-0")),"",LEFT(RIGHT(TEXT($O25,"0;-0"),COLUMNS(D:$J)),1))</f>
        <v/>
      </c>
      <c r="AD9" s="80" t="str">
        <f>IF(COLUMNS(E:$J)&gt;LEN(TEXT($O25,"0;-0")),"",LEFT(RIGHT(TEXT($O25,"0;-0"),COLUMNS(E:$J)),1))</f>
        <v/>
      </c>
      <c r="AE9" s="80" t="str">
        <f>IF(COLUMNS(F:$J)&gt;LEN(TEXT($O25,"0;-0")),"",LEFT(RIGHT(TEXT($O25,"0;-0"),COLUMNS(F:$J)),1))</f>
        <v/>
      </c>
      <c r="AF9" s="80" t="str">
        <f>IF(COLUMNS(G:$J)&gt;LEN(TEXT($O25,"0;-0")),"",LEFT(RIGHT(TEXT($O25,"0;-0"),COLUMNS(G:$J)),1))</f>
        <v/>
      </c>
      <c r="AG9" s="80" t="str">
        <f>IF(COLUMNS(H:$J)&gt;LEN(TEXT($O25,"0;-0")),"",LEFT(RIGHT(TEXT($O25,"0;-0"),COLUMNS(H:$J)),1))</f>
        <v/>
      </c>
      <c r="AH9" s="80" t="str">
        <f>IF(COLUMNS(I:$J)&gt;LEN(TEXT($O25,"0;-0")),"",LEFT(RIGHT(TEXT($O25,"0;-0"),COLUMNS(I:$J)),1))</f>
        <v/>
      </c>
      <c r="AI9" s="81" t="str">
        <f>IF(COLUMNS(J:$J)&gt;LEN(TEXT($O25,"0;-0")),"",LEFT(RIGHT(TEXT($O25,"0;-0"),COLUMNS(J:$J)),1))</f>
        <v/>
      </c>
      <c r="AJ9" s="45" t="s">
        <v>278</v>
      </c>
      <c r="AQ9" s="82">
        <v>2</v>
      </c>
      <c r="AR9" s="83" t="str">
        <f>IF(COUNT($AR$82:$AR$90)=0,"",IF(COUNT($AR$82:$AR$90)=1,"",VLOOKUP($AQ$9,$AR$82:$AU$90,3,0)))</f>
        <v/>
      </c>
      <c r="AS9" s="84" t="str">
        <f>IF($AR9="","",VLOOKUP($AQ9,$AR$82:$AU$90,4,0))</f>
        <v/>
      </c>
      <c r="AT9" s="85" t="str">
        <f>IF($AR9="","",VLOOKUP($AQ9,$AR$82:$AU$90,2,0))</f>
        <v/>
      </c>
    </row>
    <row r="10" spans="2:47" ht="15" customHeight="1" thickTop="1" thickBot="1" x14ac:dyDescent="0.2">
      <c r="Z10" s="78" t="s">
        <v>108</v>
      </c>
      <c r="AA10" s="79" t="str">
        <f>IF(COLUMNS(B:$J)&gt;LEN(TEXT($O26,"0;-0")),"",LEFT(RIGHT(TEXT($O26,"0;-0"),COLUMNS(B:$J)),1))</f>
        <v/>
      </c>
      <c r="AB10" s="80" t="str">
        <f>IF(COLUMNS(C:$J)&gt;LEN(TEXT($O26,"0;-0")),"",LEFT(RIGHT(TEXT($O26,"0;-0"),COLUMNS(C:$J)),1))</f>
        <v/>
      </c>
      <c r="AC10" s="80" t="str">
        <f>IF(COLUMNS(D:$J)&gt;LEN(TEXT($O26,"0;-0")),"",LEFT(RIGHT(TEXT($O26,"0;-0"),COLUMNS(D:$J)),1))</f>
        <v/>
      </c>
      <c r="AD10" s="80" t="str">
        <f>IF(COLUMNS(E:$J)&gt;LEN(TEXT($O26,"0;-0")),"",LEFT(RIGHT(TEXT($O26,"0;-0"),COLUMNS(E:$J)),1))</f>
        <v/>
      </c>
      <c r="AE10" s="80" t="str">
        <f>IF(COLUMNS(F:$J)&gt;LEN(TEXT($O26,"0;-0")),"",LEFT(RIGHT(TEXT($O26,"0;-0"),COLUMNS(F:$J)),1))</f>
        <v/>
      </c>
      <c r="AF10" s="80" t="str">
        <f>IF(COLUMNS(G:$J)&gt;LEN(TEXT($O26,"0;-0")),"",LEFT(RIGHT(TEXT($O26,"0;-0"),COLUMNS(G:$J)),1))</f>
        <v/>
      </c>
      <c r="AG10" s="80" t="str">
        <f>IF(COLUMNS(H:$J)&gt;LEN(TEXT($O26,"0;-0")),"",LEFT(RIGHT(TEXT($O26,"0;-0"),COLUMNS(H:$J)),1))</f>
        <v/>
      </c>
      <c r="AH10" s="80" t="str">
        <f>IF(COLUMNS(I:$J)&gt;LEN(TEXT($O26,"0;-0")),"",LEFT(RIGHT(TEXT($O26,"0;-0"),COLUMNS(I:$J)),1))</f>
        <v/>
      </c>
      <c r="AI10" s="81" t="str">
        <f>IF(COLUMNS(J:$J)&gt;LEN(TEXT($O26,"0;-0")),"",LEFT(RIGHT(TEXT($O26,"0;-0"),COLUMNS(J:$J)),1))</f>
        <v/>
      </c>
      <c r="AJ10" s="45" t="s">
        <v>279</v>
      </c>
      <c r="AQ10" s="87">
        <v>3</v>
      </c>
      <c r="AR10" s="88" t="str">
        <f>IF(COUNT($AR$82:$AR$90)=0,"",IF(COUNT($AR$82:$AR$90)=1,"",IF(COUNT($AR$82:$AR$90)=2,"",VLOOKUP($AQ10,$AR$82:$AU$90,3,0))))</f>
        <v/>
      </c>
      <c r="AS10" s="89" t="str">
        <f>IF($AR10="","",VLOOKUP($AQ10,$AR$82:$AU$90,4,0))</f>
        <v/>
      </c>
      <c r="AT10" s="90" t="str">
        <f>IF($AR10="","",VLOOKUP($AQ10,$AR$82:$AU$90,2,0))</f>
        <v/>
      </c>
    </row>
    <row r="11" spans="2:47" ht="15" customHeight="1" x14ac:dyDescent="0.15">
      <c r="B11" s="45" t="s">
        <v>98</v>
      </c>
      <c r="Z11" s="78" t="s">
        <v>263</v>
      </c>
      <c r="AA11" s="79" t="str">
        <f>IF(COLUMNS(B:$J)&gt;LEN(TEXT($E26,"0;-0")),"",LEFT(RIGHT(TEXT($E26,"0;-0"),COLUMNS(B:$J)),1))</f>
        <v/>
      </c>
      <c r="AB11" s="80" t="str">
        <f>IF(COLUMNS(C:$J)&gt;LEN(TEXT($E26,"0;-0")),"",LEFT(RIGHT(TEXT($E26,"0;-0"),COLUMNS(C:$J)),1))</f>
        <v/>
      </c>
      <c r="AC11" s="80" t="str">
        <f>IF(COLUMNS(D:$J)&gt;LEN(TEXT($E26,"0;-0")),"",LEFT(RIGHT(TEXT($E26,"0;-0"),COLUMNS(D:$J)),1))</f>
        <v/>
      </c>
      <c r="AD11" s="80" t="str">
        <f>IF(COLUMNS(E:$J)&gt;LEN(TEXT($E26,"0;-0")),"",LEFT(RIGHT(TEXT($E26,"0;-0"),COLUMNS(E:$J)),1))</f>
        <v/>
      </c>
      <c r="AE11" s="80" t="str">
        <f>IF(COLUMNS(F:$J)&gt;LEN(TEXT($E26,"0;-0")),"",LEFT(RIGHT(TEXT($E26,"0;-0"),COLUMNS(F:$J)),1))</f>
        <v/>
      </c>
      <c r="AF11" s="80" t="str">
        <f>IF(COLUMNS(G:$J)&gt;LEN(TEXT($E26,"0;-0")),"",LEFT(RIGHT(TEXT($E26,"0;-0"),COLUMNS(G:$J)),1))</f>
        <v/>
      </c>
      <c r="AG11" s="80" t="str">
        <f>IF(COLUMNS(H:$J)&gt;LEN(TEXT($E26,"0;-0")),"",LEFT(RIGHT(TEXT($E26,"0;-0"),COLUMNS(H:$J)),1))</f>
        <v/>
      </c>
      <c r="AH11" s="80" t="str">
        <f>IF(COLUMNS(I:$J)&gt;LEN(TEXT($E26,"0;-0")),"",LEFT(RIGHT(TEXT($E26,"0;-0"),COLUMNS(I:$J)),1))</f>
        <v/>
      </c>
      <c r="AI11" s="81" t="str">
        <f>IF(COLUMNS(J:$J)&gt;LEN(TEXT($E26,"0;-0")),"",LEFT(RIGHT(TEXT($E26,"0;-0"),COLUMNS(J:$J)),1))</f>
        <v/>
      </c>
      <c r="AJ11" s="45" t="s">
        <v>283</v>
      </c>
    </row>
    <row r="12" spans="2:47" ht="15" customHeight="1" x14ac:dyDescent="0.15">
      <c r="B12" s="91"/>
      <c r="C12" s="91" t="s">
        <v>99</v>
      </c>
      <c r="D12" s="91" t="s">
        <v>100</v>
      </c>
      <c r="E12" s="91" t="s">
        <v>101</v>
      </c>
      <c r="F12" s="91" t="s">
        <v>102</v>
      </c>
      <c r="Z12" s="78" t="s">
        <v>31</v>
      </c>
      <c r="AA12" s="79" t="str">
        <f>IF(COLUMNS(B:$J)&gt;LEN(TEXT($O27,"0;-0")),"",LEFT(RIGHT(TEXT($O27,"0;-0"),COLUMNS(B:$J)),1))</f>
        <v/>
      </c>
      <c r="AB12" s="80" t="str">
        <f>IF(COLUMNS(C:$J)&gt;LEN(TEXT($O27,"0;-0")),"",LEFT(RIGHT(TEXT($O27,"0;-0"),COLUMNS(C:$J)),1))</f>
        <v/>
      </c>
      <c r="AC12" s="80" t="str">
        <f>IF(COLUMNS(D:$J)&gt;LEN(TEXT($O27,"0;-0")),"",LEFT(RIGHT(TEXT($O27,"0;-0"),COLUMNS(D:$J)),1))</f>
        <v/>
      </c>
      <c r="AD12" s="80" t="str">
        <f>IF(COLUMNS(E:$J)&gt;LEN(TEXT($O27,"0;-0")),"",LEFT(RIGHT(TEXT($O27,"0;-0"),COLUMNS(E:$J)),1))</f>
        <v/>
      </c>
      <c r="AE12" s="80" t="str">
        <f>IF(COLUMNS(F:$J)&gt;LEN(TEXT($O27,"0;-0")),"",LEFT(RIGHT(TEXT($O27,"0;-0"),COLUMNS(F:$J)),1))</f>
        <v/>
      </c>
      <c r="AF12" s="80" t="str">
        <f>IF(COLUMNS(G:$J)&gt;LEN(TEXT($O27,"0;-0")),"",LEFT(RIGHT(TEXT($O27,"0;-0"),COLUMNS(G:$J)),1))</f>
        <v/>
      </c>
      <c r="AG12" s="80" t="str">
        <f>IF(COLUMNS(H:$J)&gt;LEN(TEXT($O27,"0;-0")),"",LEFT(RIGHT(TEXT($O27,"0;-0"),COLUMNS(H:$J)),1))</f>
        <v/>
      </c>
      <c r="AH12" s="80" t="str">
        <f>IF(COLUMNS(I:$J)&gt;LEN(TEXT($O27,"0;-0")),"",LEFT(RIGHT(TEXT($O27,"0;-0"),COLUMNS(I:$J)),1))</f>
        <v/>
      </c>
      <c r="AI12" s="81" t="str">
        <f>IF(COLUMNS(J:$J)&gt;LEN(TEXT($O27,"0;-0")),"",LEFT(RIGHT(TEXT($O27,"0;-0"),COLUMNS(J:$J)),1))</f>
        <v/>
      </c>
      <c r="AJ12" s="45" t="s">
        <v>280</v>
      </c>
      <c r="AR12" s="45" t="s">
        <v>378</v>
      </c>
    </row>
    <row r="13" spans="2:47" ht="15" customHeight="1" thickBot="1" x14ac:dyDescent="0.2">
      <c r="B13" s="99" t="s">
        <v>0</v>
      </c>
      <c r="C13" s="4"/>
      <c r="D13" s="4"/>
      <c r="E13" s="4"/>
      <c r="F13" s="370" t="str">
        <f>IF(AND(C13="",D13="",E13=""),"",C13-D13-E13)</f>
        <v/>
      </c>
      <c r="H13" s="100"/>
      <c r="I13" s="100"/>
      <c r="J13" s="100"/>
      <c r="K13" s="100"/>
      <c r="L13" s="100"/>
      <c r="N13" s="92" t="s">
        <v>103</v>
      </c>
      <c r="O13" s="93"/>
      <c r="P13" s="93"/>
      <c r="Q13" s="94"/>
      <c r="Z13" s="78" t="s">
        <v>264</v>
      </c>
      <c r="AA13" s="79" t="str">
        <f>IF(COLUMNS(B:$J)&gt;LEN(TEXT($G36,"0;-0")),"",LEFT(RIGHT(TEXT($G36,"0;-0"),COLUMNS(B:$J)),1))</f>
        <v/>
      </c>
      <c r="AB13" s="80" t="str">
        <f>IF(COLUMNS(C:$J)&gt;LEN(TEXT($G36,"0;-0")),"",LEFT(RIGHT(TEXT($G36,"0;-0"),COLUMNS(C:$J)),1))</f>
        <v/>
      </c>
      <c r="AC13" s="80" t="str">
        <f>IF(COLUMNS(D:$J)&gt;LEN(TEXT($G36,"0;-0")),"",LEFT(RIGHT(TEXT($G36,"0;-0"),COLUMNS(D:$J)),1))</f>
        <v/>
      </c>
      <c r="AD13" s="80" t="str">
        <f>IF(COLUMNS(E:$J)&gt;LEN(TEXT($G36,"0;-0")),"",LEFT(RIGHT(TEXT($G36,"0;-0"),COLUMNS(E:$J)),1))</f>
        <v/>
      </c>
      <c r="AE13" s="80" t="str">
        <f>IF(COLUMNS(F:$J)&gt;LEN(TEXT($G36,"0;-0")),"",LEFT(RIGHT(TEXT($G36,"0;-0"),COLUMNS(F:$J)),1))</f>
        <v/>
      </c>
      <c r="AF13" s="80" t="str">
        <f>IF(COLUMNS(G:$J)&gt;LEN(TEXT($G36,"0;-0")),"",LEFT(RIGHT(TEXT($G36,"0;-0"),COLUMNS(G:$J)),1))</f>
        <v/>
      </c>
      <c r="AG13" s="80" t="str">
        <f>IF(COLUMNS(H:$J)&gt;LEN(TEXT($G36,"0;-0")),"",LEFT(RIGHT(TEXT($G36,"0;-0"),COLUMNS(H:$J)),1))</f>
        <v/>
      </c>
      <c r="AH13" s="80" t="str">
        <f>IF(COLUMNS(I:$J)&gt;LEN(TEXT($G36,"0;-0")),"",LEFT(RIGHT(TEXT($G36,"0;-0"),COLUMNS(I:$J)),1))</f>
        <v/>
      </c>
      <c r="AI13" s="81" t="str">
        <f>IF(COLUMNS(J:$J)&gt;LEN(TEXT($G36,"0;-0")),"",LEFT(RIGHT(TEXT($G36,"0;-0"),COLUMNS(J:$J)),1))</f>
        <v/>
      </c>
      <c r="AJ13" s="45" t="s">
        <v>284</v>
      </c>
      <c r="AP13" s="93"/>
      <c r="AQ13" s="95"/>
      <c r="AR13" s="96" t="s">
        <v>374</v>
      </c>
      <c r="AS13" s="97" t="s">
        <v>375</v>
      </c>
      <c r="AT13" s="97" t="s">
        <v>376</v>
      </c>
      <c r="AU13" s="98" t="s">
        <v>377</v>
      </c>
    </row>
    <row r="14" spans="2:47" ht="15" customHeight="1" thickTop="1" x14ac:dyDescent="0.15">
      <c r="B14" s="108" t="s">
        <v>1</v>
      </c>
      <c r="C14" s="5"/>
      <c r="D14" s="109"/>
      <c r="E14" s="5"/>
      <c r="F14" s="371" t="str">
        <f>IF(AND(C14="",E14=""),"",C14-E14)</f>
        <v/>
      </c>
      <c r="H14" s="100"/>
      <c r="I14" s="100"/>
      <c r="J14" s="100"/>
      <c r="K14" s="100"/>
      <c r="L14" s="100"/>
      <c r="N14" s="101" t="s">
        <v>104</v>
      </c>
      <c r="O14" s="102" t="s">
        <v>105</v>
      </c>
      <c r="P14" s="102" t="s">
        <v>106</v>
      </c>
      <c r="Q14" s="103" t="s">
        <v>107</v>
      </c>
      <c r="Z14" s="78" t="s">
        <v>33</v>
      </c>
      <c r="AA14" s="79" t="str">
        <f>IF(COLUMNS(B:$J)&gt;LEN(TEXT($O28,"0;-0")),"",LEFT(RIGHT(TEXT($O28,"0;-0"),COLUMNS(B:$J)),1))</f>
        <v/>
      </c>
      <c r="AB14" s="80" t="str">
        <f>IF(COLUMNS(C:$J)&gt;LEN(TEXT($O28,"0;-0")),"",LEFT(RIGHT(TEXT($O28,"0;-0"),COLUMNS(C:$J)),1))</f>
        <v/>
      </c>
      <c r="AC14" s="80" t="str">
        <f>IF(COLUMNS(D:$J)&gt;LEN(TEXT($O28,"0;-0")),"",LEFT(RIGHT(TEXT($O28,"0;-0"),COLUMNS(D:$J)),1))</f>
        <v/>
      </c>
      <c r="AD14" s="80" t="str">
        <f>IF(COLUMNS(E:$J)&gt;LEN(TEXT($O28,"0;-0")),"",LEFT(RIGHT(TEXT($O28,"0;-0"),COLUMNS(E:$J)),1))</f>
        <v/>
      </c>
      <c r="AE14" s="80" t="str">
        <f>IF(COLUMNS(F:$J)&gt;LEN(TEXT($O28,"0;-0")),"",LEFT(RIGHT(TEXT($O28,"0;-0"),COLUMNS(F:$J)),1))</f>
        <v/>
      </c>
      <c r="AF14" s="80" t="str">
        <f>IF(COLUMNS(G:$J)&gt;LEN(TEXT($O28,"0;-0")),"",LEFT(RIGHT(TEXT($O28,"0;-0"),COLUMNS(G:$J)),1))</f>
        <v/>
      </c>
      <c r="AG14" s="80" t="str">
        <f>IF(COLUMNS(H:$J)&gt;LEN(TEXT($O28,"0;-0")),"",LEFT(RIGHT(TEXT($O28,"0;-0"),COLUMNS(H:$J)),1))</f>
        <v/>
      </c>
      <c r="AH14" s="80" t="str">
        <f>IF(COLUMNS(I:$J)&gt;LEN(TEXT($O28,"0;-0")),"",LEFT(RIGHT(TEXT($O28,"0;-0"),COLUMNS(I:$J)),1))</f>
        <v/>
      </c>
      <c r="AI14" s="81" t="str">
        <f>IF(COLUMNS(J:$J)&gt;LEN(TEXT($O28,"0;-0")),"",LEFT(RIGHT(TEXT($O28,"0;-0"),COLUMNS(J:$J)),1))</f>
        <v/>
      </c>
      <c r="AJ14" s="45" t="s">
        <v>281</v>
      </c>
      <c r="AP14" s="93"/>
      <c r="AQ14" s="95"/>
      <c r="AR14" s="104" t="str">
        <f>IF(SUM($D$23,$H$32)=0,"",IF(SUM($D$23,$H$32)=3,D20,IF(SUM($D$23,$H$32)=2,D20,IF(SUM($D$23,$H$32)=1,IF($H$32=1,"内訳書のとおり",D20)))))</f>
        <v/>
      </c>
      <c r="AS14" s="105" t="str">
        <f>IF($AR14="","",IF($AR14="別紙内訳書のとおり",$I$32,$E20))</f>
        <v/>
      </c>
      <c r="AT14" s="106" t="str">
        <f t="shared" ref="AT14:AU16" si="0">IF($AR14="","",IF($AR14="別紙内訳書のとおり","",B20))</f>
        <v/>
      </c>
      <c r="AU14" s="107" t="str">
        <f t="shared" si="0"/>
        <v/>
      </c>
    </row>
    <row r="15" spans="2:47" ht="15" customHeight="1" x14ac:dyDescent="0.15">
      <c r="B15" s="113" t="s">
        <v>108</v>
      </c>
      <c r="C15" s="6"/>
      <c r="D15" s="114"/>
      <c r="E15" s="6"/>
      <c r="F15" s="458" t="str">
        <f>IF(AND(C15="",E15=""),"",C15-E15)</f>
        <v/>
      </c>
      <c r="H15" s="100"/>
      <c r="I15" s="100"/>
      <c r="J15" s="100"/>
      <c r="K15" s="100"/>
      <c r="L15" s="100"/>
      <c r="N15" s="110">
        <v>1950000</v>
      </c>
      <c r="O15" s="111">
        <v>0.05</v>
      </c>
      <c r="P15" s="112">
        <v>0</v>
      </c>
      <c r="Q15" s="356">
        <f>IF($Q$34&lt;=$N15,($Q$34*$O15)-$P15,"")</f>
        <v>0</v>
      </c>
      <c r="Z15" s="78" t="s">
        <v>40</v>
      </c>
      <c r="AA15" s="79" t="str">
        <f>IF(COLUMNS(B:$J)&gt;LEN(TEXT($O29,"0;-0")),"",LEFT(RIGHT(TEXT($O29,"0;-0"),COLUMNS(B:$J)),1))</f>
        <v/>
      </c>
      <c r="AB15" s="80" t="str">
        <f>IF(COLUMNS(C:$J)&gt;LEN(TEXT($O29,"0;-0")),"",LEFT(RIGHT(TEXT($O29,"0;-0"),COLUMNS(C:$J)),1))</f>
        <v/>
      </c>
      <c r="AC15" s="80" t="str">
        <f>IF(COLUMNS(D:$J)&gt;LEN(TEXT($O29,"0;-0")),"",LEFT(RIGHT(TEXT($O29,"0;-0"),COLUMNS(D:$J)),1))</f>
        <v/>
      </c>
      <c r="AD15" s="80" t="str">
        <f>IF(COLUMNS(E:$J)&gt;LEN(TEXT($O29,"0;-0")),"",LEFT(RIGHT(TEXT($O29,"0;-0"),COLUMNS(E:$J)),1))</f>
        <v/>
      </c>
      <c r="AE15" s="80" t="str">
        <f>IF(COLUMNS(F:$J)&gt;LEN(TEXT($O29,"0;-0")),"",LEFT(RIGHT(TEXT($O29,"0;-0"),COLUMNS(F:$J)),1))</f>
        <v/>
      </c>
      <c r="AF15" s="80" t="str">
        <f>IF(COLUMNS(G:$J)&gt;LEN(TEXT($O29,"0;-0")),"",LEFT(RIGHT(TEXT($O29,"0;-0"),COLUMNS(G:$J)),1))</f>
        <v/>
      </c>
      <c r="AG15" s="80" t="str">
        <f>IF(COLUMNS(H:$J)&gt;LEN(TEXT($O29,"0;-0")),"",LEFT(RIGHT(TEXT($O29,"0;-0"),COLUMNS(H:$J)),1))</f>
        <v/>
      </c>
      <c r="AH15" s="80" t="str">
        <f>IF(COLUMNS(I:$J)&gt;LEN(TEXT($O29,"0;-0")),"",LEFT(RIGHT(TEXT($O29,"0;-0"),COLUMNS(I:$J)),1))</f>
        <v/>
      </c>
      <c r="AI15" s="81" t="str">
        <f>IF(COLUMNS(J:$J)&gt;LEN(TEXT($O29,"0;-0")),"",LEFT(RIGHT(TEXT($O29,"0;-0"),COLUMNS(J:$J)),1))</f>
        <v/>
      </c>
      <c r="AJ15" s="45" t="s">
        <v>282</v>
      </c>
      <c r="AP15" s="93"/>
      <c r="AQ15" s="95"/>
      <c r="AR15" s="104" t="str">
        <f>IF(SUM($D$23,$H$32)=0,"",IF(SUM($D$23,$H$32)&lt;2,"",IF($D$23=2,D21,IF($H$32=1,"内訳書のとおり",D21))))</f>
        <v/>
      </c>
      <c r="AS15" s="105" t="str">
        <f>IF($AR15="","",IF($AR15="別紙内訳書のとおり",$I$32,$E21))</f>
        <v/>
      </c>
      <c r="AT15" s="106" t="str">
        <f t="shared" si="0"/>
        <v/>
      </c>
      <c r="AU15" s="107" t="str">
        <f t="shared" si="0"/>
        <v/>
      </c>
    </row>
    <row r="16" spans="2:47" ht="15" customHeight="1" x14ac:dyDescent="0.15">
      <c r="B16" s="93"/>
      <c r="C16" s="94"/>
      <c r="D16" s="94"/>
      <c r="E16" s="94"/>
      <c r="F16" s="94"/>
      <c r="H16" s="100"/>
      <c r="I16" s="100"/>
      <c r="J16" s="100"/>
      <c r="K16" s="100"/>
      <c r="L16" s="100"/>
      <c r="N16" s="115">
        <v>3300000</v>
      </c>
      <c r="O16" s="116">
        <v>0.1</v>
      </c>
      <c r="P16" s="117">
        <v>97500</v>
      </c>
      <c r="Q16" s="357" t="str">
        <f>IF(AND($Q$34&gt;$N15,$Q$34&lt;=$N16),($Q$34*$O16)-$P16,"")</f>
        <v/>
      </c>
      <c r="Z16" s="78" t="s">
        <v>139</v>
      </c>
      <c r="AA16" s="79" t="str">
        <f>IF(COLUMNS(B:$J)&gt;LEN(TEXT($H42,"0;-0")),"",LEFT(RIGHT(TEXT($H42,"0;-0"),COLUMNS(B:$J)),1))</f>
        <v/>
      </c>
      <c r="AB16" s="80" t="str">
        <f>IF(COLUMNS(C:$J)&gt;LEN(TEXT($H42,"0;-0")),"",LEFT(RIGHT(TEXT($H42,"0;-0"),COLUMNS(C:$J)),1))</f>
        <v/>
      </c>
      <c r="AC16" s="80" t="str">
        <f>IF(COLUMNS(D:$J)&gt;LEN(TEXT($H42,"0;-0")),"",LEFT(RIGHT(TEXT($H42,"0;-0"),COLUMNS(D:$J)),1))</f>
        <v/>
      </c>
      <c r="AD16" s="80" t="str">
        <f>IF(COLUMNS(E:$J)&gt;LEN(TEXT($H42,"0;-0")),"",LEFT(RIGHT(TEXT($H42,"0;-0"),COLUMNS(E:$J)),1))</f>
        <v/>
      </c>
      <c r="AE16" s="80" t="str">
        <f>IF(COLUMNS(F:$J)&gt;LEN(TEXT($H42,"0;-0")),"",LEFT(RIGHT(TEXT($H42,"0;-0"),COLUMNS(F:$J)),1))</f>
        <v/>
      </c>
      <c r="AF16" s="80" t="str">
        <f>IF(COLUMNS(G:$J)&gt;LEN(TEXT($H42,"0;-0")),"",LEFT(RIGHT(TEXT($H42,"0;-0"),COLUMNS(G:$J)),1))</f>
        <v/>
      </c>
      <c r="AG16" s="80" t="str">
        <f>IF(COLUMNS(H:$J)&gt;LEN(TEXT($H42,"0;-0")),"",LEFT(RIGHT(TEXT($H42,"0;-0"),COLUMNS(H:$J)),1))</f>
        <v/>
      </c>
      <c r="AH16" s="80" t="str">
        <f>IF(COLUMNS(I:$J)&gt;LEN(TEXT($H42,"0;-0")),"",LEFT(RIGHT(TEXT($H42,"0;-0"),COLUMNS(I:$J)),1))</f>
        <v/>
      </c>
      <c r="AI16" s="81" t="str">
        <f>IF(COLUMNS(J:$J)&gt;LEN(TEXT($H42,"0;-0")),"",LEFT(RIGHT(TEXT($H42,"0;-0"),COLUMNS(J:$J)),1))</f>
        <v/>
      </c>
      <c r="AJ16" s="45" t="s">
        <v>380</v>
      </c>
      <c r="AP16" s="93"/>
      <c r="AQ16" s="95"/>
      <c r="AR16" s="118" t="str">
        <f>IF(SUM($D$23,$H$32)=0,"",IF(SUM($D$23,$H$32)&lt;3,"",IF($H$32=1,"内訳書のとおり",D22)))</f>
        <v/>
      </c>
      <c r="AS16" s="119" t="str">
        <f>IF($AR16="","",IF($AR16="別紙内訳書のとおり",$I$32,$D22))</f>
        <v/>
      </c>
      <c r="AT16" s="120" t="str">
        <f t="shared" si="0"/>
        <v/>
      </c>
      <c r="AU16" s="121" t="str">
        <f t="shared" si="0"/>
        <v/>
      </c>
    </row>
    <row r="17" spans="2:36" ht="15" customHeight="1" x14ac:dyDescent="0.15">
      <c r="B17" s="93"/>
      <c r="C17" s="94"/>
      <c r="D17" s="94"/>
      <c r="E17" s="94"/>
      <c r="F17" s="94"/>
      <c r="H17" s="100"/>
      <c r="I17" s="100"/>
      <c r="J17" s="100"/>
      <c r="K17" s="100"/>
      <c r="L17" s="100"/>
      <c r="N17" s="115">
        <v>6950000</v>
      </c>
      <c r="O17" s="116">
        <v>0.2</v>
      </c>
      <c r="P17" s="117">
        <v>427500</v>
      </c>
      <c r="Q17" s="357" t="str">
        <f>IF(AND($Q$34&gt;$N16,$Q$34&lt;=$N17),($Q$34*$O17)-$P17,"")</f>
        <v/>
      </c>
      <c r="Z17" s="122" t="s">
        <v>265</v>
      </c>
      <c r="AA17" s="123" t="str">
        <f>IF(COLUMNS(B:$J)&gt;LEN(TEXT($F42,"0;-0")),"",LEFT(RIGHT(TEXT($F42,"0;-0"),COLUMNS(B:$J)),1))</f>
        <v/>
      </c>
      <c r="AB17" s="124" t="str">
        <f>IF(COLUMNS(C:$J)&gt;LEN(TEXT($F42,"0;-0")),"",LEFT(RIGHT(TEXT($F42,"0;-0"),COLUMNS(C:$J)),1))</f>
        <v/>
      </c>
      <c r="AC17" s="124" t="str">
        <f>IF(COLUMNS(D:$J)&gt;LEN(TEXT($F42,"0;-0")),"",LEFT(RIGHT(TEXT($F42,"0;-0"),COLUMNS(D:$J)),1))</f>
        <v/>
      </c>
      <c r="AD17" s="124" t="str">
        <f>IF(COLUMNS(E:$J)&gt;LEN(TEXT($F42,"0;-0")),"",LEFT(RIGHT(TEXT($F42,"0;-0"),COLUMNS(E:$J)),1))</f>
        <v/>
      </c>
      <c r="AE17" s="124" t="str">
        <f>IF(COLUMNS(F:$J)&gt;LEN(TEXT($F42,"0;-0")),"",LEFT(RIGHT(TEXT($F42,"0;-0"),COLUMNS(F:$J)),1))</f>
        <v/>
      </c>
      <c r="AF17" s="124" t="str">
        <f>IF(COLUMNS(G:$J)&gt;LEN(TEXT($F42,"0;-0")),"",LEFT(RIGHT(TEXT($F42,"0;-0"),COLUMNS(G:$J)),1))</f>
        <v/>
      </c>
      <c r="AG17" s="124" t="str">
        <f>IF(COLUMNS(H:$J)&gt;LEN(TEXT($F42,"0;-0")),"",LEFT(RIGHT(TEXT($F42,"0;-0"),COLUMNS(H:$J)),1))</f>
        <v/>
      </c>
      <c r="AH17" s="124" t="str">
        <f>IF(COLUMNS(I:$J)&gt;LEN(TEXT($F42,"0;-0")),"",LEFT(RIGHT(TEXT($F42,"0;-0"),COLUMNS(I:$J)),1))</f>
        <v/>
      </c>
      <c r="AI17" s="125" t="str">
        <f>IF(COLUMNS(J:$J)&gt;LEN(TEXT($F42,"0;-0")),"",LEFT(RIGHT(TEXT($F42,"0;-0"),COLUMNS(J:$J)),1))</f>
        <v/>
      </c>
      <c r="AJ17" s="45" t="s">
        <v>381</v>
      </c>
    </row>
    <row r="18" spans="2:36" ht="15" customHeight="1" thickBot="1" x14ac:dyDescent="0.2">
      <c r="B18" s="45" t="s">
        <v>109</v>
      </c>
      <c r="H18" s="100"/>
      <c r="I18" s="100"/>
      <c r="J18" s="100"/>
      <c r="K18" s="100"/>
      <c r="L18" s="100"/>
      <c r="N18" s="115">
        <v>9000000</v>
      </c>
      <c r="O18" s="116">
        <v>0.23</v>
      </c>
      <c r="P18" s="117">
        <v>636000</v>
      </c>
      <c r="Q18" s="357" t="str">
        <f>IF(AND($Q$34&gt;$N17,$Q$34&lt;=$N18),($Q$34*$O18)-$P18,"")</f>
        <v/>
      </c>
      <c r="Z18" s="126" t="s">
        <v>266</v>
      </c>
      <c r="AA18" s="127" t="str">
        <f>IF(COLUMNS(B:$J)&gt;LEN(TEXT($O31,"0;-0")),"",LEFT(RIGHT(TEXT($O31,"0;-0"),COLUMNS(B:$J)),1))</f>
        <v/>
      </c>
      <c r="AB18" s="128" t="str">
        <f>IF(COLUMNS(C:$J)&gt;LEN(TEXT($O31,"0;-0")),"",LEFT(RIGHT(TEXT($O31,"0;-0"),COLUMNS(C:$J)),1))</f>
        <v/>
      </c>
      <c r="AC18" s="128" t="str">
        <f>IF(COLUMNS(D:$J)&gt;LEN(TEXT($O31,"0;-0")),"",LEFT(RIGHT(TEXT($O31,"0;-0"),COLUMNS(D:$J)),1))</f>
        <v/>
      </c>
      <c r="AD18" s="128" t="str">
        <f>IF(COLUMNS(E:$J)&gt;LEN(TEXT($O31,"0;-0")),"",LEFT(RIGHT(TEXT($O31,"0;-0"),COLUMNS(E:$J)),1))</f>
        <v/>
      </c>
      <c r="AE18" s="128" t="str">
        <f>IF(COLUMNS(F:$J)&gt;LEN(TEXT($O31,"0;-0")),"",LEFT(RIGHT(TEXT($O31,"0;-0"),COLUMNS(F:$J)),1))</f>
        <v/>
      </c>
      <c r="AF18" s="128" t="str">
        <f>IF(COLUMNS(G:$J)&gt;LEN(TEXT($O31,"0;-0")),"",LEFT(RIGHT(TEXT($O31,"0;-0"),COLUMNS(G:$J)),1))</f>
        <v/>
      </c>
      <c r="AG18" s="128" t="str">
        <f>IF(COLUMNS(H:$J)&gt;LEN(TEXT($O31,"0;-0")),"",LEFT(RIGHT(TEXT($O31,"0;-0"),COLUMNS(H:$J)),1))</f>
        <v/>
      </c>
      <c r="AH18" s="128" t="str">
        <f>IF(COLUMNS(I:$J)&gt;LEN(TEXT($O31,"0;-0")),"",LEFT(RIGHT(TEXT($O31,"0;-0"),COLUMNS(I:$J)),1))</f>
        <v/>
      </c>
      <c r="AI18" s="129" t="str">
        <f>IF(COLUMNS(J:$J)&gt;LEN(TEXT($O31,"0;-0")),"",LEFT(RIGHT(TEXT($O31,"0;-0"),COLUMNS(J:$J)),1))</f>
        <v>0</v>
      </c>
      <c r="AJ18" s="45" t="s">
        <v>285</v>
      </c>
    </row>
    <row r="19" spans="2:36" ht="15" customHeight="1" x14ac:dyDescent="0.15">
      <c r="B19" s="134" t="s">
        <v>330</v>
      </c>
      <c r="C19" s="134" t="s">
        <v>331</v>
      </c>
      <c r="D19" s="135" t="s">
        <v>110</v>
      </c>
      <c r="E19" s="136" t="s">
        <v>99</v>
      </c>
      <c r="G19" s="134"/>
      <c r="H19" s="135" t="s">
        <v>110</v>
      </c>
      <c r="I19" s="136" t="s">
        <v>99</v>
      </c>
      <c r="J19" s="100"/>
      <c r="K19" s="100"/>
      <c r="L19" s="100"/>
      <c r="N19" s="115">
        <v>18000000</v>
      </c>
      <c r="O19" s="116">
        <v>0.33</v>
      </c>
      <c r="P19" s="117">
        <v>1536000</v>
      </c>
      <c r="Q19" s="357" t="str">
        <f>IF(AND($Q$34&gt;$N18,$Q$34&lt;=$N19),($Q$34*$O19)-$P19,"")</f>
        <v/>
      </c>
      <c r="Z19" s="130" t="s">
        <v>287</v>
      </c>
      <c r="AA19" s="131" t="str">
        <f>IF(COLUMNS(B:$J)&gt;LEN(TEXT($Q24,"0;-0")),"",LEFT(RIGHT(TEXT($Q24,"0;-0"),COLUMNS(B:$J)),1))</f>
        <v/>
      </c>
      <c r="AB19" s="132" t="str">
        <f>IF(COLUMNS(C:$J)&gt;LEN(TEXT($Q24,"0;-0")),"",LEFT(RIGHT(TEXT($Q24,"0;-0"),COLUMNS(C:$J)),1))</f>
        <v/>
      </c>
      <c r="AC19" s="132" t="str">
        <f>IF(COLUMNS(D:$J)&gt;LEN(TEXT($Q24,"0;-0")),"",LEFT(RIGHT(TEXT($Q24,"0;-0"),COLUMNS(D:$J)),1))</f>
        <v/>
      </c>
      <c r="AD19" s="132" t="str">
        <f>IF(COLUMNS(E:$J)&gt;LEN(TEXT($Q24,"0;-0")),"",LEFT(RIGHT(TEXT($Q24,"0;-0"),COLUMNS(E:$J)),1))</f>
        <v/>
      </c>
      <c r="AE19" s="132" t="str">
        <f>IF(COLUMNS(F:$J)&gt;LEN(TEXT($Q24,"0;-0")),"",LEFT(RIGHT(TEXT($Q24,"0;-0"),COLUMNS(F:$J)),1))</f>
        <v/>
      </c>
      <c r="AF19" s="132" t="str">
        <f>IF(COLUMNS(G:$J)&gt;LEN(TEXT($Q24,"0;-0")),"",LEFT(RIGHT(TEXT($Q24,"0;-0"),COLUMNS(G:$J)),1))</f>
        <v/>
      </c>
      <c r="AG19" s="132" t="str">
        <f>IF(COLUMNS(H:$J)&gt;LEN(TEXT($Q24,"0;-0")),"",LEFT(RIGHT(TEXT($Q24,"0;-0"),COLUMNS(H:$J)),1))</f>
        <v/>
      </c>
      <c r="AH19" s="132" t="str">
        <f>IF(COLUMNS(I:$J)&gt;LEN(TEXT($Q24,"0;-0")),"",LEFT(RIGHT(TEXT($Q24,"0;-0"),COLUMNS(I:$J)),1))</f>
        <v/>
      </c>
      <c r="AI19" s="133" t="str">
        <f>IF(COLUMNS(J:$J)&gt;LEN(TEXT($Q24,"0;-0")),"",LEFT(RIGHT(TEXT($Q24,"0;-0"),COLUMNS(J:$J)),1))</f>
        <v/>
      </c>
      <c r="AJ19" s="45" t="s">
        <v>297</v>
      </c>
    </row>
    <row r="20" spans="2:36" ht="15" customHeight="1" thickBot="1" x14ac:dyDescent="0.2">
      <c r="B20" s="7"/>
      <c r="C20" s="7"/>
      <c r="D20" s="8"/>
      <c r="E20" s="9"/>
      <c r="G20" s="144" t="s">
        <v>111</v>
      </c>
      <c r="H20" s="502"/>
      <c r="I20" s="9"/>
      <c r="J20" s="44" t="str">
        <f>IF(I20="","",1)</f>
        <v/>
      </c>
      <c r="K20" s="44"/>
      <c r="L20" s="100"/>
      <c r="N20" s="137">
        <v>18000001</v>
      </c>
      <c r="O20" s="138">
        <v>0.4</v>
      </c>
      <c r="P20" s="139">
        <v>2796000</v>
      </c>
      <c r="Q20" s="358" t="str">
        <f>IF($Q$34&gt;=$N20,($Q$34*$O20)-$P20,"")</f>
        <v/>
      </c>
      <c r="Z20" s="140" t="s">
        <v>44</v>
      </c>
      <c r="AA20" s="141" t="str">
        <f>IF(COLUMNS(B:$J)&gt;LEN(TEXT($Q25,"0;-0")),"",LEFT(RIGHT(TEXT($Q25,"0;-0"),COLUMNS(B:$J)),1))</f>
        <v/>
      </c>
      <c r="AB20" s="142" t="str">
        <f>IF(COLUMNS(C:$J)&gt;LEN(TEXT($Q25,"0;-0")),"",LEFT(RIGHT(TEXT($Q25,"0;-0"),COLUMNS(C:$J)),1))</f>
        <v/>
      </c>
      <c r="AC20" s="80" t="str">
        <f>IF(COLUMNS(D:$J)&gt;LEN(TEXT($Q25,"0;-0")),"",LEFT(RIGHT(TEXT($Q25,"0;-0"),COLUMNS(D:$J)),1))</f>
        <v/>
      </c>
      <c r="AD20" s="80" t="str">
        <f>IF(COLUMNS(E:$J)&gt;LEN(TEXT($Q25,"0;-0")),"",LEFT(RIGHT(TEXT($Q25,"0;-0"),COLUMNS(E:$J)),1))</f>
        <v/>
      </c>
      <c r="AE20" s="80" t="str">
        <f>IF(COLUMNS(F:$J)&gt;LEN(TEXT($Q25,"0;-0")),"",LEFT(RIGHT(TEXT($Q25,"0;-0"),COLUMNS(F:$J)),1))</f>
        <v/>
      </c>
      <c r="AF20" s="80" t="str">
        <f>IF(COLUMNS(G:$J)&gt;LEN(TEXT($Q25,"0;-0")),"",LEFT(RIGHT(TEXT($Q25,"0;-0"),COLUMNS(G:$J)),1))</f>
        <v/>
      </c>
      <c r="AG20" s="80" t="str">
        <f>IF(COLUMNS(H:$J)&gt;LEN(TEXT($Q25,"0;-0")),"",LEFT(RIGHT(TEXT($Q25,"0;-0"),COLUMNS(H:$J)),1))</f>
        <v/>
      </c>
      <c r="AH20" s="80" t="str">
        <f>IF(COLUMNS(I:$J)&gt;LEN(TEXT($Q25,"0;-0")),"",LEFT(RIGHT(TEXT($Q25,"0;-0"),COLUMNS(I:$J)),1))</f>
        <v/>
      </c>
      <c r="AI20" s="143" t="str">
        <f>IF(COLUMNS(J:$J)&gt;LEN(TEXT($Q25,"0;-0")),"",LEFT(RIGHT(TEXT($Q25,"0;-0"),COLUMNS(J:$J)),1))</f>
        <v/>
      </c>
      <c r="AJ20" s="45" t="s">
        <v>298</v>
      </c>
    </row>
    <row r="21" spans="2:36" ht="15" customHeight="1" thickTop="1" x14ac:dyDescent="0.15">
      <c r="B21" s="10"/>
      <c r="C21" s="10"/>
      <c r="D21" s="11"/>
      <c r="E21" s="12"/>
      <c r="G21" s="145" t="s">
        <v>112</v>
      </c>
      <c r="H21" s="503"/>
      <c r="I21" s="12"/>
      <c r="J21" s="44" t="str">
        <f>IF(I21="","",COUNT($J$20,$I$21))</f>
        <v/>
      </c>
      <c r="K21" s="44"/>
      <c r="L21" s="100"/>
      <c r="Q21" s="359" t="str">
        <f>IF(SUM(Q15:Q20)&lt;=0,"",SUM(Q15:Q20))</f>
        <v/>
      </c>
      <c r="Z21" s="140" t="s">
        <v>16</v>
      </c>
      <c r="AA21" s="79" t="str">
        <f>IF(COLUMNS(B:$J)&gt;LEN(TEXT($Q26,"0;-0")),"",LEFT(RIGHT(TEXT($Q26,"0;-0"),COLUMNS(B:$J)),1))</f>
        <v/>
      </c>
      <c r="AB21" s="80" t="str">
        <f>IF(COLUMNS(C:$J)&gt;LEN(TEXT($Q26,"0;-0")),"",LEFT(RIGHT(TEXT($Q26,"0;-0"),COLUMNS(C:$J)),1))</f>
        <v/>
      </c>
      <c r="AC21" s="80" t="str">
        <f>IF(COLUMNS(D:$J)&gt;LEN(TEXT($Q26,"0;-0")),"",LEFT(RIGHT(TEXT($Q26,"0;-0"),COLUMNS(D:$J)),1))</f>
        <v/>
      </c>
      <c r="AD21" s="80" t="str">
        <f>IF(COLUMNS(E:$J)&gt;LEN(TEXT($Q26,"0;-0")),"",LEFT(RIGHT(TEXT($Q26,"0;-0"),COLUMNS(E:$J)),1))</f>
        <v/>
      </c>
      <c r="AE21" s="80" t="str">
        <f>IF(COLUMNS(F:$J)&gt;LEN(TEXT($Q26,"0;-0")),"",LEFT(RIGHT(TEXT($Q26,"0;-0"),COLUMNS(F:$J)),1))</f>
        <v/>
      </c>
      <c r="AF21" s="80" t="str">
        <f>IF(COLUMNS(G:$J)&gt;LEN(TEXT($Q26,"0;-0")),"",LEFT(RIGHT(TEXT($Q26,"0;-0"),COLUMNS(G:$J)),1))</f>
        <v/>
      </c>
      <c r="AG21" s="80" t="str">
        <f>IF(COLUMNS(H:$J)&gt;LEN(TEXT($Q26,"0;-0")),"",LEFT(RIGHT(TEXT($Q26,"0;-0"),COLUMNS(H:$J)),1))</f>
        <v/>
      </c>
      <c r="AH21" s="80" t="str">
        <f>IF(COLUMNS(I:$J)&gt;LEN(TEXT($Q26,"0;-0")),"",LEFT(RIGHT(TEXT($Q26,"0;-0"),COLUMNS(I:$J)),1))</f>
        <v/>
      </c>
      <c r="AI21" s="143" t="str">
        <f>IF(COLUMNS(J:$J)&gt;LEN(TEXT($Q26,"0;-0")),"",LEFT(RIGHT(TEXT($Q26,"0;-0"),COLUMNS(J:$J)),1))</f>
        <v/>
      </c>
      <c r="AJ21" s="45" t="s">
        <v>299</v>
      </c>
    </row>
    <row r="22" spans="2:36" ht="15" customHeight="1" thickBot="1" x14ac:dyDescent="0.2">
      <c r="B22" s="13"/>
      <c r="C22" s="13"/>
      <c r="D22" s="14"/>
      <c r="E22" s="15"/>
      <c r="G22" s="145" t="s">
        <v>113</v>
      </c>
      <c r="H22" s="503"/>
      <c r="I22" s="12"/>
      <c r="J22" s="44" t="str">
        <f>IF(I22="","",COUNT($J$20,$I$21:$I22))</f>
        <v/>
      </c>
      <c r="K22" s="44"/>
      <c r="L22" s="100"/>
      <c r="Z22" s="140" t="s">
        <v>45</v>
      </c>
      <c r="AA22" s="79" t="str">
        <f>IF(COLUMNS(B:$J)&gt;LEN(TEXT($Q27,"0;-0")),"",LEFT(RIGHT(TEXT($Q27,"0;-0"),COLUMNS(B:$J)),1))</f>
        <v/>
      </c>
      <c r="AB22" s="80" t="str">
        <f>IF(COLUMNS(C:$J)&gt;LEN(TEXT($Q27,"0;-0")),"",LEFT(RIGHT(TEXT($Q27,"0;-0"),COLUMNS(C:$J)),1))</f>
        <v/>
      </c>
      <c r="AC22" s="80" t="str">
        <f>IF(COLUMNS(D:$J)&gt;LEN(TEXT($Q27,"0;-0")),"",LEFT(RIGHT(TEXT($Q27,"0;-0"),COLUMNS(D:$J)),1))</f>
        <v/>
      </c>
      <c r="AD22" s="80" t="str">
        <f>IF(COLUMNS(E:$J)&gt;LEN(TEXT($Q27,"0;-0")),"",LEFT(RIGHT(TEXT($Q27,"0;-0"),COLUMNS(E:$J)),1))</f>
        <v/>
      </c>
      <c r="AE22" s="80" t="str">
        <f>IF(COLUMNS(F:$J)&gt;LEN(TEXT($Q27,"0;-0")),"",LEFT(RIGHT(TEXT($Q27,"0;-0"),COLUMNS(F:$J)),1))</f>
        <v/>
      </c>
      <c r="AF22" s="80" t="str">
        <f>IF(COLUMNS(G:$J)&gt;LEN(TEXT($Q27,"0;-0")),"",LEFT(RIGHT(TEXT($Q27,"0;-0"),COLUMNS(G:$J)),1))</f>
        <v/>
      </c>
      <c r="AG22" s="80" t="str">
        <f>IF(COLUMNS(H:$J)&gt;LEN(TEXT($Q27,"0;-0")),"",LEFT(RIGHT(TEXT($Q27,"0;-0"),COLUMNS(H:$J)),1))</f>
        <v/>
      </c>
      <c r="AH22" s="80" t="str">
        <f>IF(COLUMNS(I:$J)&gt;LEN(TEXT($Q27,"0;-0")),"",LEFT(RIGHT(TEXT($Q27,"0;-0"),COLUMNS(I:$J)),1))</f>
        <v/>
      </c>
      <c r="AI22" s="143" t="str">
        <f>IF(COLUMNS(J:$J)&gt;LEN(TEXT($Q27,"0;-0")),"",LEFT(RIGHT(TEXT($Q27,"0;-0"),COLUMNS(J:$J)),1))</f>
        <v/>
      </c>
      <c r="AJ22" s="45" t="s">
        <v>300</v>
      </c>
    </row>
    <row r="23" spans="2:36" ht="15" customHeight="1" thickBot="1" x14ac:dyDescent="0.2">
      <c r="B23" s="579" t="s">
        <v>114</v>
      </c>
      <c r="C23" s="580"/>
      <c r="D23" s="42">
        <f>COUNTA($D$20:$D$22)</f>
        <v>0</v>
      </c>
      <c r="E23" s="457" t="str">
        <f>IF($E$20="","",SUM($E$20:$E$22))</f>
        <v/>
      </c>
      <c r="G23" s="145" t="s">
        <v>115</v>
      </c>
      <c r="H23" s="503"/>
      <c r="I23" s="12"/>
      <c r="J23" s="44" t="str">
        <f>IF(I23="","",COUNT($J$20,$I$21:$I23))</f>
        <v/>
      </c>
      <c r="K23" s="44"/>
      <c r="L23" s="100"/>
      <c r="N23" s="146" t="s">
        <v>83</v>
      </c>
      <c r="O23" s="147"/>
      <c r="P23" s="148" t="s">
        <v>116</v>
      </c>
      <c r="Q23" s="149"/>
      <c r="S23" s="574" t="s">
        <v>153</v>
      </c>
      <c r="T23" s="575"/>
      <c r="U23" s="150" t="s">
        <v>50</v>
      </c>
      <c r="V23" s="151"/>
      <c r="Z23" s="140" t="s">
        <v>288</v>
      </c>
      <c r="AA23" s="141" t="str">
        <f>IF(COLUMNS(B:$J)&gt;LEN(TEXT($Q28,"0;-0")),"",LEFT(RIGHT(TEXT($Q28,"0;-0"),COLUMNS(B:$J)),1))</f>
        <v/>
      </c>
      <c r="AB23" s="142" t="str">
        <f>IF(COLUMNS(C:$J)&gt;LEN(TEXT($Q28,"0;-0")),"",LEFT(RIGHT(TEXT($Q28,"0;-0"),COLUMNS(C:$J)),1))</f>
        <v/>
      </c>
      <c r="AC23" s="142" t="str">
        <f>IF(COLUMNS(D:$J)&gt;LEN(TEXT($Q28,"0;-0")),"",LEFT(RIGHT(TEXT($Q28,"0;-0"),COLUMNS(D:$J)),1))</f>
        <v/>
      </c>
      <c r="AD23" s="80" t="str">
        <f>IF(COLUMNS(E:$J)&gt;LEN(TEXT($Q28,"0;-0")),"",LEFT(RIGHT(TEXT($Q28,"0;-0"),COLUMNS(E:$J)),1))</f>
        <v/>
      </c>
      <c r="AE23" s="80" t="str">
        <f>IF(COLUMNS(F:$J)&gt;LEN(TEXT($Q28,"0;-0")),"",LEFT(RIGHT(TEXT($Q28,"0;-0"),COLUMNS(F:$J)),1))</f>
        <v/>
      </c>
      <c r="AF23" s="80" t="str">
        <f>IF(COLUMNS(G:$J)&gt;LEN(TEXT($Q28,"0;-0")),"",LEFT(RIGHT(TEXT($Q28,"0;-0"),COLUMNS(G:$J)),1))</f>
        <v/>
      </c>
      <c r="AG23" s="80" t="str">
        <f>IF(COLUMNS(H:$J)&gt;LEN(TEXT($Q28,"0;-0")),"",LEFT(RIGHT(TEXT($Q28,"0;-0"),COLUMNS(H:$J)),1))</f>
        <v/>
      </c>
      <c r="AH23" s="80" t="str">
        <f>IF(COLUMNS(I:$J)&gt;LEN(TEXT($Q28,"0;-0")),"",LEFT(RIGHT(TEXT($Q28,"0;-0"),COLUMNS(I:$J)),1))</f>
        <v/>
      </c>
      <c r="AI23" s="143" t="str">
        <f>IF(COLUMNS(J:$J)&gt;LEN(TEXT($Q28,"0;-0")),"",LEFT(RIGHT(TEXT($Q28,"0;-0"),COLUMNS(J:$J)),1))</f>
        <v/>
      </c>
      <c r="AJ23" s="45" t="s">
        <v>301</v>
      </c>
    </row>
    <row r="24" spans="2:36" ht="15" customHeight="1" x14ac:dyDescent="0.15">
      <c r="G24" s="145" t="s">
        <v>117</v>
      </c>
      <c r="H24" s="503"/>
      <c r="I24" s="12"/>
      <c r="J24" s="44" t="str">
        <f>IF(I24="","",COUNT($J$20,$I$21:$I24))</f>
        <v/>
      </c>
      <c r="K24" s="44"/>
      <c r="L24" s="100"/>
      <c r="N24" s="152" t="s">
        <v>36</v>
      </c>
      <c r="O24" s="361" t="str">
        <f>F13</f>
        <v/>
      </c>
      <c r="P24" s="153" t="s">
        <v>43</v>
      </c>
      <c r="Q24" s="364" t="str">
        <f>IF(J47&gt;0,J47,"")</f>
        <v/>
      </c>
      <c r="S24" s="154">
        <v>380001</v>
      </c>
      <c r="T24" s="155">
        <v>399999</v>
      </c>
      <c r="U24" s="156">
        <v>380000</v>
      </c>
      <c r="V24" s="360" t="str">
        <f t="shared" ref="V24:V32" si="1">IF(AND($L$82&gt;=$S24,$L$82&lt;=$T24),"○","")</f>
        <v/>
      </c>
      <c r="Z24" s="140" t="s">
        <v>289</v>
      </c>
      <c r="AA24" s="79" t="str">
        <f>IF(COLUMNS(B:$J)&gt;LEN(TEXT($O61,"0;-0")),"",LEFT(RIGHT(TEXT($O61,"0;-0"),COLUMNS(B:$J)),1))</f>
        <v/>
      </c>
      <c r="AB24" s="80" t="str">
        <f>IF(COLUMNS(C:$J)&gt;LEN(TEXT($O61,"0;-0")),"",LEFT(RIGHT(TEXT($O61,"0;-0"),COLUMNS(C:$J)),1))</f>
        <v/>
      </c>
      <c r="AC24" s="80" t="str">
        <f>IF(COLUMNS(D:$J)&gt;LEN(TEXT($O61,"0;-0")),"",LEFT(RIGHT(TEXT($O61,"0;-0"),COLUMNS(D:$J)),1))</f>
        <v/>
      </c>
      <c r="AD24" s="80" t="str">
        <f>IF(COLUMNS(E:$J)&gt;LEN(TEXT($O61,"0;-0")),"",LEFT(RIGHT(TEXT($O61,"0;-0"),COLUMNS(E:$J)),1))</f>
        <v/>
      </c>
      <c r="AE24" s="80" t="str">
        <f>IF(COLUMNS(F:$J)&gt;LEN(TEXT($O61,"0;-0")),"",LEFT(RIGHT(TEXT($O61,"0;-0"),COLUMNS(F:$J)),1))</f>
        <v/>
      </c>
      <c r="AF24" s="80" t="str">
        <f>IF(COLUMNS(G:$J)&gt;LEN(TEXT($O61,"0;-0")),"",LEFT(RIGHT(TEXT($O61,"0;-0"),COLUMNS(G:$J)),1))</f>
        <v/>
      </c>
      <c r="AG24" s="80" t="str">
        <f>IF(COLUMNS(H:$J)&gt;LEN(TEXT($O61,"0;-0")),"",LEFT(RIGHT(TEXT($O61,"0;-0"),COLUMNS(H:$J)),1))</f>
        <v/>
      </c>
      <c r="AH24" s="80" t="str">
        <f>IF(COLUMNS(I:$J)&gt;LEN(TEXT($O61,"0;-0")),"",LEFT(RIGHT(TEXT($O61,"0;-0"),COLUMNS(I:$J)),1))</f>
        <v/>
      </c>
      <c r="AI24" s="143" t="str">
        <f>IF(COLUMNS(J:$J)&gt;LEN(TEXT($O61,"0;-0")),"",LEFT(RIGHT(TEXT($O61,"0;-0"),COLUMNS(J:$J)),1))</f>
        <v/>
      </c>
      <c r="AJ24" s="45" t="s">
        <v>382</v>
      </c>
    </row>
    <row r="25" spans="2:36" ht="15" customHeight="1" x14ac:dyDescent="0.15">
      <c r="B25" s="162" t="s">
        <v>118</v>
      </c>
      <c r="G25" s="145" t="s">
        <v>119</v>
      </c>
      <c r="H25" s="503"/>
      <c r="I25" s="12"/>
      <c r="J25" s="44" t="str">
        <f>IF(I25="","",COUNT($J$20,$I$21:$I25))</f>
        <v/>
      </c>
      <c r="K25" s="44"/>
      <c r="L25" s="100"/>
      <c r="N25" s="157" t="s">
        <v>37</v>
      </c>
      <c r="O25" s="362" t="str">
        <f>F14</f>
        <v/>
      </c>
      <c r="P25" s="158" t="s">
        <v>44</v>
      </c>
      <c r="Q25" s="365" t="str">
        <f>H52</f>
        <v/>
      </c>
      <c r="S25" s="159">
        <v>400000</v>
      </c>
      <c r="T25" s="160">
        <v>449999</v>
      </c>
      <c r="U25" s="161">
        <v>360000</v>
      </c>
      <c r="V25" s="360" t="str">
        <f t="shared" si="1"/>
        <v/>
      </c>
      <c r="Z25" s="140" t="s">
        <v>290</v>
      </c>
      <c r="AA25" s="79" t="str">
        <f>IF(COLUMNS(B:$J)&gt;LEN(TEXT($O62,"0;-0")),"",LEFT(RIGHT(TEXT($O62,"0;-0"),COLUMNS(B:$J)),1))</f>
        <v/>
      </c>
      <c r="AB25" s="80" t="str">
        <f>IF(COLUMNS(C:$J)&gt;LEN(TEXT($O62,"0;-0")),"",LEFT(RIGHT(TEXT($O62,"0;-0"),COLUMNS(C:$J)),1))</f>
        <v/>
      </c>
      <c r="AC25" s="80" t="str">
        <f>IF(COLUMNS(D:$J)&gt;LEN(TEXT($O62,"0;-0")),"",LEFT(RIGHT(TEXT($O62,"0;-0"),COLUMNS(D:$J)),1))</f>
        <v/>
      </c>
      <c r="AD25" s="80" t="str">
        <f>IF(COLUMNS(E:$J)&gt;LEN(TEXT($O62,"0;-0")),"",LEFT(RIGHT(TEXT($O62,"0;-0"),COLUMNS(E:$J)),1))</f>
        <v/>
      </c>
      <c r="AE25" s="80" t="str">
        <f>IF(COLUMNS(F:$J)&gt;LEN(TEXT($O62,"0;-0")),"",LEFT(RIGHT(TEXT($O62,"0;-0"),COLUMNS(F:$J)),1))</f>
        <v/>
      </c>
      <c r="AF25" s="80" t="str">
        <f>IF(COLUMNS(G:$J)&gt;LEN(TEXT($O62,"0;-0")),"",LEFT(RIGHT(TEXT($O62,"0;-0"),COLUMNS(G:$J)),1))</f>
        <v/>
      </c>
      <c r="AG25" s="80" t="str">
        <f>IF(COLUMNS(H:$J)&gt;LEN(TEXT($O62,"0;-0")),"",LEFT(RIGHT(TEXT($O62,"0;-0"),COLUMNS(H:$J)),1))</f>
        <v/>
      </c>
      <c r="AH25" s="80" t="str">
        <f>IF(COLUMNS(I:$J)&gt;LEN(TEXT($O62,"0;-0")),"",LEFT(RIGHT(TEXT($O62,"0;-0"),COLUMNS(I:$J)),1))</f>
        <v/>
      </c>
      <c r="AI25" s="143" t="str">
        <f>IF(COLUMNS(J:$J)&gt;LEN(TEXT($O62,"0;-0")),"",LEFT(RIGHT(TEXT($O62,"0;-0"),COLUMNS(J:$J)),1))</f>
        <v/>
      </c>
      <c r="AJ25" s="45" t="s">
        <v>383</v>
      </c>
    </row>
    <row r="26" spans="2:36" ht="15" customHeight="1" x14ac:dyDescent="0.15">
      <c r="B26" s="162" t="s">
        <v>120</v>
      </c>
      <c r="D26" s="46" t="s">
        <v>9</v>
      </c>
      <c r="E26" s="322" t="str">
        <f>IF(AND($E$23="",$I$32=""),"",SUM($E$23,$I$32))</f>
        <v/>
      </c>
      <c r="G26" s="145" t="s">
        <v>121</v>
      </c>
      <c r="H26" s="503"/>
      <c r="I26" s="12"/>
      <c r="J26" s="44" t="str">
        <f>IF(I26="","",COUNT($J$20,$I$21:$I26))</f>
        <v/>
      </c>
      <c r="K26" s="44"/>
      <c r="L26" s="100"/>
      <c r="N26" s="157" t="s">
        <v>108</v>
      </c>
      <c r="O26" s="362" t="str">
        <f>F15</f>
        <v/>
      </c>
      <c r="P26" s="158" t="s">
        <v>16</v>
      </c>
      <c r="Q26" s="365" t="str">
        <f>I56</f>
        <v/>
      </c>
      <c r="S26" s="159">
        <v>450000</v>
      </c>
      <c r="T26" s="160">
        <v>499999</v>
      </c>
      <c r="U26" s="161">
        <v>310000</v>
      </c>
      <c r="V26" s="360" t="str">
        <f t="shared" si="1"/>
        <v/>
      </c>
      <c r="Z26" s="140" t="s">
        <v>291</v>
      </c>
      <c r="AA26" s="79" t="str">
        <f>IF(COLUMNS(B:$J)&gt;LEN(TEXT($O63,"0;-0")),"",LEFT(RIGHT(TEXT($O63,"0;-0"),COLUMNS(B:$J)),1))</f>
        <v/>
      </c>
      <c r="AB26" s="80" t="str">
        <f>IF(COLUMNS(C:$J)&gt;LEN(TEXT($O63,"0;-0")),"",LEFT(RIGHT(TEXT($O63,"0;-0"),COLUMNS(C:$J)),1))</f>
        <v/>
      </c>
      <c r="AC26" s="80" t="str">
        <f>IF(COLUMNS(D:$J)&gt;LEN(TEXT($O63,"0;-0")),"",LEFT(RIGHT(TEXT($O63,"0;-0"),COLUMNS(D:$J)),1))</f>
        <v/>
      </c>
      <c r="AD26" s="80" t="str">
        <f>IF(COLUMNS(E:$J)&gt;LEN(TEXT($O63,"0;-0")),"",LEFT(RIGHT(TEXT($O63,"0;-0"),COLUMNS(E:$J)),1))</f>
        <v/>
      </c>
      <c r="AE26" s="80" t="str">
        <f>IF(COLUMNS(F:$J)&gt;LEN(TEXT($O63,"0;-0")),"",LEFT(RIGHT(TEXT($O63,"0;-0"),COLUMNS(F:$J)),1))</f>
        <v/>
      </c>
      <c r="AF26" s="80" t="str">
        <f>IF(COLUMNS(G:$J)&gt;LEN(TEXT($O63,"0;-0")),"",LEFT(RIGHT(TEXT($O63,"0;-0"),COLUMNS(G:$J)),1))</f>
        <v/>
      </c>
      <c r="AG26" s="80" t="str">
        <f>IF(COLUMNS(H:$J)&gt;LEN(TEXT($O63,"0;-0")),"",LEFT(RIGHT(TEXT($O63,"0;-0"),COLUMNS(H:$J)),1))</f>
        <v/>
      </c>
      <c r="AH26" s="80" t="str">
        <f>IF(COLUMNS(I:$J)&gt;LEN(TEXT($O63,"0;-0")),"",LEFT(RIGHT(TEXT($O63,"0;-0"),COLUMNS(I:$J)),1))</f>
        <v/>
      </c>
      <c r="AI26" s="143" t="str">
        <f>IF(COLUMNS(J:$J)&gt;LEN(TEXT($O63,"0;-0")),"",LEFT(RIGHT(TEXT($O63,"0;-0"),COLUMNS(J:$J)),1))</f>
        <v/>
      </c>
      <c r="AJ26" s="45" t="s">
        <v>384</v>
      </c>
    </row>
    <row r="27" spans="2:36" ht="15" customHeight="1" x14ac:dyDescent="0.15">
      <c r="G27" s="145" t="s">
        <v>421</v>
      </c>
      <c r="H27" s="503"/>
      <c r="I27" s="12"/>
      <c r="J27" s="44" t="str">
        <f>IF(I27="","",COUNT($J$20,$I$21:$I27))</f>
        <v/>
      </c>
      <c r="K27" s="44"/>
      <c r="L27" s="100"/>
      <c r="N27" s="157" t="s">
        <v>31</v>
      </c>
      <c r="O27" s="362" t="str">
        <f>P48</f>
        <v/>
      </c>
      <c r="P27" s="158" t="s">
        <v>45</v>
      </c>
      <c r="Q27" s="365" t="str">
        <f>IF(I57="","",I57)</f>
        <v/>
      </c>
      <c r="S27" s="159">
        <v>500000</v>
      </c>
      <c r="T27" s="160">
        <v>549999</v>
      </c>
      <c r="U27" s="161">
        <v>260000</v>
      </c>
      <c r="V27" s="360" t="str">
        <f t="shared" si="1"/>
        <v/>
      </c>
      <c r="Z27" s="140" t="s">
        <v>292</v>
      </c>
      <c r="AA27" s="79" t="str">
        <f>IF(COLUMNS(B:$J)&gt;LEN(TEXT($O64,"0;-0")),"",LEFT(RIGHT(TEXT($O64,"0;-0"),COLUMNS(B:$J)),1))</f>
        <v/>
      </c>
      <c r="AB27" s="80" t="str">
        <f>IF(COLUMNS(C:$J)&gt;LEN(TEXT($O64,"0;-0")),"",LEFT(RIGHT(TEXT($O64,"0;-0"),COLUMNS(C:$J)),1))</f>
        <v/>
      </c>
      <c r="AC27" s="80" t="str">
        <f>IF(COLUMNS(D:$J)&gt;LEN(TEXT($O64,"0;-0")),"",LEFT(RIGHT(TEXT($O64,"0;-0"),COLUMNS(D:$J)),1))</f>
        <v/>
      </c>
      <c r="AD27" s="80" t="str">
        <f>IF(COLUMNS(E:$J)&gt;LEN(TEXT($O64,"0;-0")),"",LEFT(RIGHT(TEXT($O64,"0;-0"),COLUMNS(E:$J)),1))</f>
        <v/>
      </c>
      <c r="AE27" s="80" t="str">
        <f>IF(COLUMNS(F:$J)&gt;LEN(TEXT($O64,"0;-0")),"",LEFT(RIGHT(TEXT($O64,"0;-0"),COLUMNS(F:$J)),1))</f>
        <v/>
      </c>
      <c r="AF27" s="80" t="str">
        <f>IF(COLUMNS(G:$J)&gt;LEN(TEXT($O64,"0;-0")),"",LEFT(RIGHT(TEXT($O64,"0;-0"),COLUMNS(G:$J)),1))</f>
        <v/>
      </c>
      <c r="AG27" s="80" t="str">
        <f>IF(COLUMNS(H:$J)&gt;LEN(TEXT($O64,"0;-0")),"",LEFT(RIGHT(TEXT($O64,"0;-0"),COLUMNS(H:$J)),1))</f>
        <v/>
      </c>
      <c r="AH27" s="80" t="str">
        <f>IF(COLUMNS(I:$J)&gt;LEN(TEXT($O64,"0;-0")),"",LEFT(RIGHT(TEXT($O64,"0;-0"),COLUMNS(I:$J)),1))</f>
        <v/>
      </c>
      <c r="AI27" s="143" t="str">
        <f>IF(COLUMNS(J:$J)&gt;LEN(TEXT($O64,"0;-0")),"",LEFT(RIGHT(TEXT($O64,"0;-0"),COLUMNS(J:$J)),1))</f>
        <v/>
      </c>
      <c r="AJ27" s="45" t="s">
        <v>385</v>
      </c>
    </row>
    <row r="28" spans="2:36" ht="15" customHeight="1" x14ac:dyDescent="0.15">
      <c r="G28" s="145" t="s">
        <v>123</v>
      </c>
      <c r="H28" s="503"/>
      <c r="I28" s="12"/>
      <c r="J28" s="44" t="str">
        <f>IF(I28="","",COUNT($J$20,$I$21:$I28))</f>
        <v/>
      </c>
      <c r="K28" s="44"/>
      <c r="L28" s="100"/>
      <c r="M28" s="163" t="s">
        <v>327</v>
      </c>
      <c r="N28" s="157" t="s">
        <v>33</v>
      </c>
      <c r="O28" s="362" t="str">
        <f>U42</f>
        <v/>
      </c>
      <c r="P28" s="158" t="s">
        <v>124</v>
      </c>
      <c r="Q28" s="365" t="str">
        <f>Q66</f>
        <v/>
      </c>
      <c r="S28" s="159">
        <v>550000</v>
      </c>
      <c r="T28" s="160">
        <v>599999</v>
      </c>
      <c r="U28" s="161">
        <v>210000</v>
      </c>
      <c r="V28" s="360" t="str">
        <f t="shared" si="1"/>
        <v/>
      </c>
      <c r="Z28" s="140" t="s">
        <v>74</v>
      </c>
      <c r="AA28" s="79" t="str">
        <f>IF(COLUMNS(B:$J)&gt;LEN(TEXT($O65,"0;-0")),"",LEFT(RIGHT(TEXT($O65,"0;-0"),COLUMNS(B:$J)),1))</f>
        <v/>
      </c>
      <c r="AB28" s="80" t="str">
        <f>IF(COLUMNS(C:$J)&gt;LEN(TEXT($O65,"0;-0")),"",LEFT(RIGHT(TEXT($O65,"0;-0"),COLUMNS(C:$J)),1))</f>
        <v/>
      </c>
      <c r="AC28" s="80" t="str">
        <f>IF(COLUMNS(D:$J)&gt;LEN(TEXT($O65,"0;-0")),"",LEFT(RIGHT(TEXT($O65,"0;-0"),COLUMNS(D:$J)),1))</f>
        <v/>
      </c>
      <c r="AD28" s="80" t="str">
        <f>IF(COLUMNS(E:$J)&gt;LEN(TEXT($O65,"0;-0")),"",LEFT(RIGHT(TEXT($O65,"0;-0"),COLUMNS(E:$J)),1))</f>
        <v/>
      </c>
      <c r="AE28" s="80" t="str">
        <f>IF(COLUMNS(F:$J)&gt;LEN(TEXT($O65,"0;-0")),"",LEFT(RIGHT(TEXT($O65,"0;-0"),COLUMNS(F:$J)),1))</f>
        <v/>
      </c>
      <c r="AF28" s="80" t="str">
        <f>IF(COLUMNS(G:$J)&gt;LEN(TEXT($O65,"0;-0")),"",LEFT(RIGHT(TEXT($O65,"0;-0"),COLUMNS(G:$J)),1))</f>
        <v/>
      </c>
      <c r="AG28" s="80" t="str">
        <f>IF(COLUMNS(H:$J)&gt;LEN(TEXT($O65,"0;-0")),"",LEFT(RIGHT(TEXT($O65,"0;-0"),COLUMNS(H:$J)),1))</f>
        <v/>
      </c>
      <c r="AH28" s="80" t="str">
        <f>IF(COLUMNS(I:$J)&gt;LEN(TEXT($O65,"0;-0")),"",LEFT(RIGHT(TEXT($O65,"0;-0"),COLUMNS(I:$J)),1))</f>
        <v/>
      </c>
      <c r="AI28" s="143" t="str">
        <f>IF(COLUMNS(J:$J)&gt;LEN(TEXT($O65,"0;-0")),"",LEFT(RIGHT(TEXT($O65,"0;-0"),COLUMNS(J:$J)),1))</f>
        <v/>
      </c>
      <c r="AJ28" s="45" t="s">
        <v>386</v>
      </c>
    </row>
    <row r="29" spans="2:36" ht="15" customHeight="1" x14ac:dyDescent="0.15">
      <c r="D29" s="46" t="s">
        <v>133</v>
      </c>
      <c r="E29" s="322" t="str">
        <f>P48</f>
        <v/>
      </c>
      <c r="G29" s="145" t="s">
        <v>125</v>
      </c>
      <c r="H29" s="503"/>
      <c r="I29" s="12"/>
      <c r="J29" s="44" t="str">
        <f>IF(I29="","",COUNT($J$20,$I$21:$I29))</f>
        <v/>
      </c>
      <c r="K29" s="44"/>
      <c r="L29" s="100"/>
      <c r="N29" s="157" t="s">
        <v>40</v>
      </c>
      <c r="O29" s="362" t="str">
        <f>G38</f>
        <v/>
      </c>
      <c r="P29" s="158" t="s">
        <v>26</v>
      </c>
      <c r="Q29" s="365" t="str">
        <f>Q74</f>
        <v/>
      </c>
      <c r="S29" s="159">
        <v>600000</v>
      </c>
      <c r="T29" s="160">
        <v>649999</v>
      </c>
      <c r="U29" s="161">
        <v>160000</v>
      </c>
      <c r="V29" s="360" t="str">
        <f t="shared" si="1"/>
        <v/>
      </c>
      <c r="Z29" s="140" t="s">
        <v>293</v>
      </c>
      <c r="AA29" s="141" t="str">
        <f>IF(COLUMNS(B:$J)&gt;LEN(TEXT($Q29,"0;-0")),"",LEFT(RIGHT(TEXT($Q29,"0;-0"),COLUMNS(B:$J)),1))</f>
        <v/>
      </c>
      <c r="AB29" s="142" t="str">
        <f>IF(COLUMNS(C:$J)&gt;LEN(TEXT($Q29,"0;-0")),"",LEFT(RIGHT(TEXT($Q29,"0;-0"),COLUMNS(C:$J)),1))</f>
        <v/>
      </c>
      <c r="AC29" s="142" t="str">
        <f>IF(COLUMNS(D:$J)&gt;LEN(TEXT($Q29,"0;-0")),"",LEFT(RIGHT(TEXT($Q29,"0;-0"),COLUMNS(D:$J)),1))</f>
        <v/>
      </c>
      <c r="AD29" s="142" t="str">
        <f>IF(COLUMNS(E:$J)&gt;LEN(TEXT($Q29,"0;-0")),"",LEFT(RIGHT(TEXT($Q29,"0;-0"),COLUMNS(E:$J)),1))</f>
        <v/>
      </c>
      <c r="AE29" s="80" t="str">
        <f>IF(COLUMNS(F:$J)&gt;LEN(TEXT($Q29,"0;-0")),"",LEFT(RIGHT(TEXT($Q29,"0;-0"),COLUMNS(F:$J)),1))</f>
        <v/>
      </c>
      <c r="AF29" s="80" t="str">
        <f>IF(COLUMNS(G:$J)&gt;LEN(TEXT($Q29,"0;-0")),"",LEFT(RIGHT(TEXT($Q29,"0;-0"),COLUMNS(G:$J)),1))</f>
        <v/>
      </c>
      <c r="AG29" s="80" t="str">
        <f>IF(COLUMNS(H:$J)&gt;LEN(TEXT($Q29,"0;-0")),"",LEFT(RIGHT(TEXT($Q29,"0;-0"),COLUMNS(H:$J)),1))</f>
        <v/>
      </c>
      <c r="AH29" s="80" t="str">
        <f>IF(COLUMNS(I:$J)&gt;LEN(TEXT($Q29,"0;-0")),"",LEFT(RIGHT(TEXT($Q29,"0;-0"),COLUMNS(I:$J)),1))</f>
        <v/>
      </c>
      <c r="AI29" s="143" t="str">
        <f>IF(COLUMNS(J:$J)&gt;LEN(TEXT($Q29,"0;-0")),"",LEFT(RIGHT(TEXT($Q29,"0;-0"),COLUMNS(J:$J)),1))</f>
        <v/>
      </c>
      <c r="AJ29" s="45" t="s">
        <v>302</v>
      </c>
    </row>
    <row r="30" spans="2:36" ht="15" customHeight="1" thickBot="1" x14ac:dyDescent="0.2">
      <c r="G30" s="145" t="s">
        <v>126</v>
      </c>
      <c r="H30" s="503"/>
      <c r="I30" s="12"/>
      <c r="J30" s="44" t="str">
        <f>IF(I30="","",COUNT($J$20,$I$21:$I30))</f>
        <v/>
      </c>
      <c r="K30" s="44"/>
      <c r="L30" s="100"/>
      <c r="M30" s="166"/>
      <c r="N30" s="164" t="s">
        <v>41</v>
      </c>
      <c r="O30" s="363" t="str">
        <f>IF(F42&lt;0,0,F42)</f>
        <v/>
      </c>
      <c r="P30" s="158" t="s">
        <v>50</v>
      </c>
      <c r="Q30" s="365" t="str">
        <f>U82</f>
        <v/>
      </c>
      <c r="S30" s="159">
        <v>650000</v>
      </c>
      <c r="T30" s="160">
        <v>699999</v>
      </c>
      <c r="U30" s="165">
        <v>110000</v>
      </c>
      <c r="V30" s="360" t="str">
        <f t="shared" si="1"/>
        <v/>
      </c>
      <c r="Z30" s="140" t="s">
        <v>294</v>
      </c>
      <c r="AA30" s="79" t="str">
        <f>IF(COLUMNS(B:$J)&gt;LEN(TEXT($O75,"0;-0")),"",LEFT(RIGHT(TEXT($O75,"0;-0"),COLUMNS(B:$J)),1))</f>
        <v/>
      </c>
      <c r="AB30" s="80" t="str">
        <f>IF(COLUMNS(C:$J)&gt;LEN(TEXT($O75,"0;-0")),"",LEFT(RIGHT(TEXT($O75,"0;-0"),COLUMNS(C:$J)),1))</f>
        <v/>
      </c>
      <c r="AC30" s="80" t="str">
        <f>IF(COLUMNS(D:$J)&gt;LEN(TEXT($O75,"0;-0")),"",LEFT(RIGHT(TEXT($O75,"0;-0"),COLUMNS(D:$J)),1))</f>
        <v/>
      </c>
      <c r="AD30" s="80" t="str">
        <f>IF(COLUMNS(E:$J)&gt;LEN(TEXT($O75,"0;-0")),"",LEFT(RIGHT(TEXT($O75,"0;-0"),COLUMNS(E:$J)),1))</f>
        <v/>
      </c>
      <c r="AE30" s="80" t="str">
        <f>IF(COLUMNS(F:$J)&gt;LEN(TEXT($O75,"0;-0")),"",LEFT(RIGHT(TEXT($O75,"0;-0"),COLUMNS(F:$J)),1))</f>
        <v/>
      </c>
      <c r="AF30" s="80" t="str">
        <f>IF(COLUMNS(G:$J)&gt;LEN(TEXT($O75,"0;-0")),"",LEFT(RIGHT(TEXT($O75,"0;-0"),COLUMNS(G:$J)),1))</f>
        <v/>
      </c>
      <c r="AG30" s="80" t="str">
        <f>IF(COLUMNS(H:$J)&gt;LEN(TEXT($O75,"0;-0")),"",LEFT(RIGHT(TEXT($O75,"0;-0"),COLUMNS(H:$J)),1))</f>
        <v/>
      </c>
      <c r="AH30" s="80" t="str">
        <f>IF(COLUMNS(I:$J)&gt;LEN(TEXT($O75,"0;-0")),"",LEFT(RIGHT(TEXT($O75,"0;-0"),COLUMNS(I:$J)),1))</f>
        <v/>
      </c>
      <c r="AI30" s="143" t="str">
        <f>IF(COLUMNS(J:$J)&gt;LEN(TEXT($O75,"0;-0")),"",LEFT(RIGHT(TEXT($O75,"0;-0"),COLUMNS(J:$J)),1))</f>
        <v/>
      </c>
      <c r="AJ30" s="45" t="s">
        <v>387</v>
      </c>
    </row>
    <row r="31" spans="2:36" ht="15" customHeight="1" thickBot="1" x14ac:dyDescent="0.2">
      <c r="G31" s="170" t="s">
        <v>127</v>
      </c>
      <c r="H31" s="503"/>
      <c r="I31" s="12"/>
      <c r="J31" s="44" t="str">
        <f>IF(I31="","",COUNT($J$20,$I$21:$I31))</f>
        <v/>
      </c>
      <c r="K31" s="44"/>
      <c r="L31" s="100"/>
      <c r="N31" s="167" t="s">
        <v>42</v>
      </c>
      <c r="O31" s="366">
        <f>IF(SUM($O$24,$O$25,$O$26,$O$27,$O$29)&lt;0,IF(ROUNDDOWN(SUM($O$24,$O$25,$O$26,$O$27,$O$29,$H$42)/2,0)&lt;=0,0,ROUNDDOWN(SUM($O$24,$O$25,$O$26,$O$27,$O$29,$H$42)/2,0)),SUM($O$24,$O$25,$O$26,$O$27,$O$29,$O$30))</f>
        <v>0</v>
      </c>
      <c r="P31" s="168" t="s">
        <v>66</v>
      </c>
      <c r="Q31" s="169">
        <v>380000</v>
      </c>
      <c r="S31" s="159">
        <v>700000</v>
      </c>
      <c r="T31" s="160">
        <v>749999</v>
      </c>
      <c r="U31" s="161">
        <v>60000</v>
      </c>
      <c r="V31" s="360" t="str">
        <f t="shared" si="1"/>
        <v/>
      </c>
      <c r="Z31" s="140" t="s">
        <v>295</v>
      </c>
      <c r="AA31" s="141" t="str">
        <f>IF(COLUMNS(B:$J)&gt;LEN(TEXT($Q30,"0;-0")),"",LEFT(RIGHT(TEXT($Q30,"0;-0"),COLUMNS(B:$J)),1))</f>
        <v/>
      </c>
      <c r="AB31" s="142" t="str">
        <f>IF(COLUMNS(C:$J)&gt;LEN(TEXT($Q30,"0;-0")),"",LEFT(RIGHT(TEXT($Q30,"0;-0"),COLUMNS(C:$J)),1))</f>
        <v/>
      </c>
      <c r="AC31" s="142" t="str">
        <f>IF(COLUMNS(D:$J)&gt;LEN(TEXT($Q30,"0;-0")),"",LEFT(RIGHT(TEXT($Q30,"0;-0"),COLUMNS(D:$J)),1))</f>
        <v/>
      </c>
      <c r="AD31" s="80" t="str">
        <f>IF(COLUMNS(E:$J)&gt;LEN(TEXT($Q30,"0;-0")),"",LEFT(RIGHT(TEXT($Q30,"0;-0"),COLUMNS(E:$J)),1))</f>
        <v/>
      </c>
      <c r="AE31" s="80" t="str">
        <f>IF(COLUMNS(F:$J)&gt;LEN(TEXT($Q30,"0;-0")),"",LEFT(RIGHT(TEXT($Q30,"0;-0"),COLUMNS(F:$J)),1))</f>
        <v/>
      </c>
      <c r="AF31" s="80" t="str">
        <f>IF(COLUMNS(G:$J)&gt;LEN(TEXT($Q30,"0;-0")),"",LEFT(RIGHT(TEXT($Q30,"0;-0"),COLUMNS(G:$J)),1))</f>
        <v/>
      </c>
      <c r="AG31" s="80" t="str">
        <f>IF(COLUMNS(H:$J)&gt;LEN(TEXT($Q30,"0;-0")),"",LEFT(RIGHT(TEXT($Q30,"0;-0"),COLUMNS(H:$J)),1))</f>
        <v/>
      </c>
      <c r="AH31" s="80" t="str">
        <f>IF(COLUMNS(I:$J)&gt;LEN(TEXT($Q30,"0;-0")),"",LEFT(RIGHT(TEXT($Q30,"0;-0"),COLUMNS(I:$J)),1))</f>
        <v/>
      </c>
      <c r="AI31" s="81" t="str">
        <f>IF(COLUMNS(J:$J)&gt;LEN(TEXT($Q30,"0;-0")),"",LEFT(RIGHT(TEXT($Q30,"0;-0"),COLUMNS(J:$J)),1))</f>
        <v/>
      </c>
      <c r="AJ31" s="45" t="s">
        <v>303</v>
      </c>
    </row>
    <row r="32" spans="2:36" ht="15" customHeight="1" thickBot="1" x14ac:dyDescent="0.2">
      <c r="G32" s="91" t="s">
        <v>114</v>
      </c>
      <c r="H32" s="43">
        <f>IF(COUNTA($H$20:$H$31)=0,0,1)</f>
        <v>0</v>
      </c>
      <c r="I32" s="323" t="str">
        <f>IF(COUNTA($I$20:$I$31)=0,"",SUM($I$20:$I$31))</f>
        <v/>
      </c>
      <c r="J32" s="45" t="s">
        <v>329</v>
      </c>
      <c r="K32" s="100" t="s">
        <v>328</v>
      </c>
      <c r="L32" s="100"/>
      <c r="P32" s="171" t="s">
        <v>67</v>
      </c>
      <c r="Q32" s="367">
        <f>SUM(Q24:Q31)+SUM(U90,T96)</f>
        <v>380000</v>
      </c>
      <c r="S32" s="172">
        <v>750000</v>
      </c>
      <c r="T32" s="173">
        <v>759999</v>
      </c>
      <c r="U32" s="174">
        <v>30000</v>
      </c>
      <c r="V32" s="360" t="str">
        <f t="shared" si="1"/>
        <v/>
      </c>
      <c r="Z32" s="175" t="s">
        <v>296</v>
      </c>
      <c r="AA32" s="176" t="str">
        <f>IF(COLUMNS(B:$J)&gt;LEN(TEXT($T33,"0;-0")),"",LEFT(RIGHT(TEXT($T33,"0;-0"),COLUMNS(B:$J)),1))</f>
        <v/>
      </c>
      <c r="AB32" s="177" t="str">
        <f>IF(COLUMNS(C:$J)&gt;LEN(TEXT($T33,"0;-0")),"",LEFT(RIGHT(TEXT($T33,"0;-0"),COLUMNS(C:$J)),1))</f>
        <v/>
      </c>
      <c r="AC32" s="177" t="str">
        <f>IF(COLUMNS(D:$J)&gt;LEN(TEXT($T33,"0;-0")),"",LEFT(RIGHT(TEXT($T33,"0;-0"),COLUMNS(D:$J)),1))</f>
        <v/>
      </c>
      <c r="AD32" s="124" t="str">
        <f>IF(COLUMNS(E:$J)&gt;LEN(TEXT($T33,"0;-0")),"",LEFT(RIGHT(TEXT($T33,"0;-0"),COLUMNS(E:$J)),1))</f>
        <v/>
      </c>
      <c r="AE32" s="124" t="str">
        <f>IF(COLUMNS(F:$J)&gt;LEN(TEXT($T33,"0;-0")),"",LEFT(RIGHT(TEXT($T33,"0;-0"),COLUMNS(F:$J)),1))</f>
        <v/>
      </c>
      <c r="AF32" s="124" t="str">
        <f>IF(COLUMNS(G:$J)&gt;LEN(TEXT($T33,"0;-0")),"",LEFT(RIGHT(TEXT($T33,"0;-0"),COLUMNS(G:$J)),1))</f>
        <v/>
      </c>
      <c r="AG32" s="124" t="str">
        <f>IF(COLUMNS(H:$J)&gt;LEN(TEXT($T33,"0;-0")),"",LEFT(RIGHT(TEXT($T33,"0;-0"),COLUMNS(H:$J)),1))</f>
        <v/>
      </c>
      <c r="AH32" s="124" t="str">
        <f>IF(COLUMNS(I:$J)&gt;LEN(TEXT($T33,"0;-0")),"",LEFT(RIGHT(TEXT($T33,"0;-0"),COLUMNS(I:$J)),1))</f>
        <v/>
      </c>
      <c r="AI32" s="125" t="str">
        <f>IF(COLUMNS(J:$J)&gt;LEN(TEXT($T33,"0;-0")),"",LEFT(RIGHT(TEXT($T33,"0;-0"),COLUMNS(J:$J)),1))</f>
        <v/>
      </c>
      <c r="AJ32" s="45" t="s">
        <v>388</v>
      </c>
    </row>
    <row r="33" spans="2:36" ht="15" customHeight="1" thickBot="1" x14ac:dyDescent="0.2">
      <c r="I33" s="100"/>
      <c r="J33" s="44">
        <f>IF(COUNTA($J$20:$J$31)=0,"",MIN($J$20:$J$31))</f>
        <v>0</v>
      </c>
      <c r="K33" s="44">
        <f>IF(COUNTA($J$20:$J$31)=0,"",MAX($J$20:$J$31))</f>
        <v>0</v>
      </c>
      <c r="L33" s="100"/>
      <c r="S33" s="178" t="s">
        <v>153</v>
      </c>
      <c r="T33" s="493" t="str">
        <f>IF($L$82="","",$L$82)</f>
        <v/>
      </c>
      <c r="U33" s="179"/>
      <c r="Z33" s="180" t="s">
        <v>67</v>
      </c>
      <c r="AA33" s="181" t="str">
        <f>IF(COLUMNS(B:$J)&gt;LEN(TEXT($Q32,"0;-0")),"",LEFT(RIGHT(TEXT($Q32,"0;-0"),COLUMNS(B:$J)),1))</f>
        <v/>
      </c>
      <c r="AB33" s="182" t="str">
        <f>IF(COLUMNS(C:$J)&gt;LEN(TEXT($Q32,"0;-0")),"",LEFT(RIGHT(TEXT($Q32,"0;-0"),COLUMNS(C:$J)),1))</f>
        <v/>
      </c>
      <c r="AC33" s="182" t="str">
        <f>IF(COLUMNS(D:$J)&gt;LEN(TEXT($Q32,"0;-0")),"",LEFT(RIGHT(TEXT($Q32,"0;-0"),COLUMNS(D:$J)),1))</f>
        <v/>
      </c>
      <c r="AD33" s="182" t="str">
        <f>IF(COLUMNS(E:$J)&gt;LEN(TEXT($Q32,"0;-0")),"",LEFT(RIGHT(TEXT($Q32,"0;-0"),COLUMNS(E:$J)),1))</f>
        <v>3</v>
      </c>
      <c r="AE33" s="182" t="str">
        <f>IF(COLUMNS(F:$J)&gt;LEN(TEXT($Q32,"0;-0")),"",LEFT(RIGHT(TEXT($Q32,"0;-0"),COLUMNS(F:$J)),1))</f>
        <v>8</v>
      </c>
      <c r="AF33" s="182" t="str">
        <f>IF(COLUMNS(G:$J)&gt;LEN(TEXT($Q32,"0;-0")),"",LEFT(RIGHT(TEXT($Q32,"0;-0"),COLUMNS(G:$J)),1))</f>
        <v>0</v>
      </c>
      <c r="AG33" s="182" t="str">
        <f>IF(COLUMNS(H:$J)&gt;LEN(TEXT($Q32,"0;-0")),"",LEFT(RIGHT(TEXT($Q32,"0;-0"),COLUMNS(H:$J)),1))</f>
        <v>0</v>
      </c>
      <c r="AH33" s="182" t="str">
        <f>IF(COLUMNS(I:$J)&gt;LEN(TEXT($Q32,"0;-0")),"",LEFT(RIGHT(TEXT($Q32,"0;-0"),COLUMNS(I:$J)),1))</f>
        <v>0</v>
      </c>
      <c r="AI33" s="183" t="str">
        <f>IF(COLUMNS(J:$J)&gt;LEN(TEXT($Q32,"0;-0")),"",LEFT(RIGHT(TEXT($Q32,"0;-0"),COLUMNS(J:$J)),1))</f>
        <v>0</v>
      </c>
      <c r="AJ33" s="45" t="s">
        <v>304</v>
      </c>
    </row>
    <row r="34" spans="2:36" ht="15" customHeight="1" thickBot="1" x14ac:dyDescent="0.2">
      <c r="B34" s="45" t="s">
        <v>128</v>
      </c>
      <c r="H34" s="100"/>
      <c r="I34" s="100"/>
      <c r="J34" s="100"/>
      <c r="K34" s="100"/>
      <c r="L34" s="100"/>
      <c r="P34" s="184" t="s">
        <v>104</v>
      </c>
      <c r="Q34" s="185">
        <f>IF($O$31-$Q$32&lt;0,0,ROUNDDOWN($O$31-$Q$32,-3))</f>
        <v>0</v>
      </c>
      <c r="Z34" s="186" t="s">
        <v>68</v>
      </c>
      <c r="AA34" s="131" t="str">
        <f>IF(COLUMNS(B:$J)&gt;LEN(TEXT($Q34,"0;-0")),"",LEFT(RIGHT(TEXT($Q34,"0;-0"),COLUMNS(B:$J)),1))</f>
        <v/>
      </c>
      <c r="AB34" s="187" t="str">
        <f>IF(COLUMNS(C:$J)&gt;LEN(TEXT($Q34,"0;-0")),"",LEFT(RIGHT(TEXT($Q34,"0;-0"),COLUMNS(C:$J)),1))</f>
        <v/>
      </c>
      <c r="AC34" s="187" t="str">
        <f>IF(COLUMNS(D:$J)&gt;LEN(TEXT($Q34,"0;-0")),"",LEFT(RIGHT(TEXT($Q34,"0;-0"),COLUMNS(D:$J)),1))</f>
        <v/>
      </c>
      <c r="AD34" s="187" t="str">
        <f>IF(COLUMNS(E:$J)&gt;LEN(TEXT($Q34,"0;-0")),"",LEFT(RIGHT(TEXT($Q34,"0;-0"),COLUMNS(E:$J)),1))</f>
        <v/>
      </c>
      <c r="AE34" s="187" t="str">
        <f>IF(COLUMNS(F:$J)&gt;LEN(TEXT($Q34,"0;-0")),"",LEFT(RIGHT(TEXT($Q34,"0;-0"),COLUMNS(F:$J)),1))</f>
        <v/>
      </c>
      <c r="AF34" s="187" t="str">
        <f>IF(COLUMNS(G:$J)&gt;LEN(TEXT($Q34,"0;-0")),"",LEFT(RIGHT(TEXT($Q34,"0;-0"),COLUMNS(G:$J)),1))</f>
        <v/>
      </c>
      <c r="AG34" s="187" t="str">
        <f>IF(COLUMNS(H:$J)&gt;LEN(TEXT($Q34,"0;-0")),"",LEFT(RIGHT(TEXT($Q34,"0;-0"),COLUMNS(H:$J)),1))</f>
        <v/>
      </c>
      <c r="AH34" s="187" t="str">
        <f>IF(COLUMNS(I:$J)&gt;LEN(TEXT($Q34,"0;-0")),"",LEFT(RIGHT(TEXT($Q34,"0;-0"),COLUMNS(I:$J)),1))</f>
        <v/>
      </c>
      <c r="AI34" s="133" t="str">
        <f>IF(COLUMNS(J:$J)&gt;LEN(TEXT($Q34,"0;-0")),"",LEFT(RIGHT(TEXT($Q34,"0;-0"),COLUMNS(J:$J)),1))</f>
        <v>0</v>
      </c>
      <c r="AJ34" s="45" t="s">
        <v>308</v>
      </c>
    </row>
    <row r="35" spans="2:36" ht="15" customHeight="1" x14ac:dyDescent="0.15">
      <c r="B35" s="583" t="s">
        <v>409</v>
      </c>
      <c r="C35" s="91" t="s">
        <v>10</v>
      </c>
      <c r="D35" s="91" t="s">
        <v>12</v>
      </c>
      <c r="E35" s="91" t="s">
        <v>32</v>
      </c>
      <c r="F35" s="189" t="s">
        <v>129</v>
      </c>
      <c r="G35" s="91" t="s">
        <v>13</v>
      </c>
      <c r="H35" s="190"/>
      <c r="I35" s="190"/>
      <c r="J35" s="190"/>
      <c r="K35" s="190"/>
      <c r="L35" s="190"/>
      <c r="Z35" s="188" t="s">
        <v>231</v>
      </c>
      <c r="AA35" s="79" t="str">
        <f>IF(COLUMNS(B:$J)&gt;LEN(TEXT($K101,"0;-0")),"",LEFT(RIGHT(TEXT($K101,"0;-0"),COLUMNS(B:$J)),1))</f>
        <v/>
      </c>
      <c r="AB35" s="80" t="str">
        <f>IF(COLUMNS(C:$J)&gt;LEN(TEXT($K101,"0;-0")),"",LEFT(RIGHT(TEXT($K101,"0;-0"),COLUMNS(C:$J)),1))</f>
        <v/>
      </c>
      <c r="AC35" s="80" t="str">
        <f>IF(COLUMNS(D:$J)&gt;LEN(TEXT($K101,"0;-0")),"",LEFT(RIGHT(TEXT($K101,"0;-0"),COLUMNS(D:$J)),1))</f>
        <v/>
      </c>
      <c r="AD35" s="80" t="str">
        <f>IF(COLUMNS(E:$J)&gt;LEN(TEXT($K101,"0;-0")),"",LEFT(RIGHT(TEXT($K101,"0;-0"),COLUMNS(E:$J)),1))</f>
        <v/>
      </c>
      <c r="AE35" s="80" t="str">
        <f>IF(COLUMNS(F:$J)&gt;LEN(TEXT($K101,"0;-0")),"",LEFT(RIGHT(TEXT($K101,"0;-0"),COLUMNS(F:$J)),1))</f>
        <v/>
      </c>
      <c r="AF35" s="80" t="str">
        <f>IF(COLUMNS(G:$J)&gt;LEN(TEXT($K101,"0;-0")),"",LEFT(RIGHT(TEXT($K101,"0;-0"),COLUMNS(G:$J)),1))</f>
        <v/>
      </c>
      <c r="AG35" s="80" t="str">
        <f>IF(COLUMNS(H:$J)&gt;LEN(TEXT($K101,"0;-0")),"",LEFT(RIGHT(TEXT($K101,"0;-0"),COLUMNS(H:$J)),1))</f>
        <v/>
      </c>
      <c r="AH35" s="80" t="str">
        <f>IF(COLUMNS(I:$J)&gt;LEN(TEXT($K101,"0;-0")),"",LEFT(RIGHT(TEXT($K101,"0;-0"),COLUMNS(I:$J)),1))</f>
        <v/>
      </c>
      <c r="AI35" s="81" t="str">
        <f>IF(COLUMNS(J:$J)&gt;LEN(TEXT($K101,"0;-0")),"",LEFT(RIGHT(TEXT($K101,"0;-0"),COLUMNS(J:$J)),1))</f>
        <v/>
      </c>
      <c r="AJ35" s="45" t="s">
        <v>309</v>
      </c>
    </row>
    <row r="36" spans="2:36" ht="15" customHeight="1" thickBot="1" x14ac:dyDescent="0.2">
      <c r="B36" s="584"/>
      <c r="C36" s="17"/>
      <c r="D36" s="17"/>
      <c r="E36" s="17"/>
      <c r="F36" s="17"/>
      <c r="G36" s="322" t="str">
        <f>IF(COUNTA($C$36:$F$36)=0,"",SUM($C$36:$F$36))</f>
        <v/>
      </c>
      <c r="H36" s="94"/>
      <c r="I36" s="94"/>
      <c r="J36" s="94"/>
      <c r="K36" s="94"/>
      <c r="L36" s="94"/>
      <c r="Z36" s="188" t="s">
        <v>88</v>
      </c>
      <c r="AA36" s="79" t="str">
        <f>IF(COLUMNS(B:$J)&gt;LEN(TEXT($L101,"0;-0")),"",LEFT(RIGHT(TEXT($L101,"0;-0"),COLUMNS(B:$J)),1))</f>
        <v/>
      </c>
      <c r="AB36" s="80" t="str">
        <f>IF(COLUMNS(C:$J)&gt;LEN(TEXT($L101,"0;-0")),"",LEFT(RIGHT(TEXT($L101,"0;-0"),COLUMNS(C:$J)),1))</f>
        <v/>
      </c>
      <c r="AC36" s="80" t="str">
        <f>IF(COLUMNS(D:$J)&gt;LEN(TEXT($L101,"0;-0")),"",LEFT(RIGHT(TEXT($L101,"0;-0"),COLUMNS(D:$J)),1))</f>
        <v/>
      </c>
      <c r="AD36" s="80" t="str">
        <f>IF(COLUMNS(E:$J)&gt;LEN(TEXT($L101,"0;-0")),"",LEFT(RIGHT(TEXT($L101,"0;-0"),COLUMNS(E:$J)),1))</f>
        <v/>
      </c>
      <c r="AE36" s="80" t="str">
        <f>IF(COLUMNS(F:$J)&gt;LEN(TEXT($L101,"0;-0")),"",LEFT(RIGHT(TEXT($L101,"0;-0"),COLUMNS(F:$J)),1))</f>
        <v/>
      </c>
      <c r="AF36" s="80" t="str">
        <f>IF(COLUMNS(G:$J)&gt;LEN(TEXT($L101,"0;-0")),"",LEFT(RIGHT(TEXT($L101,"0;-0"),COLUMNS(G:$J)),1))</f>
        <v/>
      </c>
      <c r="AG36" s="80" t="str">
        <f>IF(COLUMNS(H:$J)&gt;LEN(TEXT($L101,"0;-0")),"",LEFT(RIGHT(TEXT($L101,"0;-0"),COLUMNS(H:$J)),1))</f>
        <v/>
      </c>
      <c r="AH36" s="80" t="str">
        <f>IF(COLUMNS(I:$J)&gt;LEN(TEXT($L101,"0;-0")),"",LEFT(RIGHT(TEXT($L101,"0;-0"),COLUMNS(I:$J)),1))</f>
        <v/>
      </c>
      <c r="AI36" s="81" t="str">
        <f>IF(COLUMNS(J:$J)&gt;LEN(TEXT($L101,"0;-0")),"",LEFT(RIGHT(TEXT($L101,"0;-0"),COLUMNS(J:$J)),1))</f>
        <v/>
      </c>
      <c r="AJ36" s="45" t="s">
        <v>310</v>
      </c>
    </row>
    <row r="37" spans="2:36" ht="15" customHeight="1" x14ac:dyDescent="0.15">
      <c r="B37" s="91" t="s">
        <v>334</v>
      </c>
      <c r="C37" s="91" t="s">
        <v>99</v>
      </c>
      <c r="D37" s="91" t="s">
        <v>101</v>
      </c>
      <c r="E37" s="91" t="s">
        <v>130</v>
      </c>
      <c r="F37" s="91" t="s">
        <v>131</v>
      </c>
      <c r="G37" s="91" t="s">
        <v>34</v>
      </c>
      <c r="H37" s="190"/>
      <c r="I37" s="190"/>
      <c r="J37" s="190"/>
      <c r="K37" s="190"/>
      <c r="L37" s="190"/>
      <c r="N37" s="191" t="s">
        <v>132</v>
      </c>
      <c r="O37" s="192" t="s">
        <v>133</v>
      </c>
      <c r="Q37" s="571" t="s">
        <v>134</v>
      </c>
      <c r="R37" s="572"/>
      <c r="S37" s="572"/>
      <c r="T37" s="573"/>
      <c r="Z37" s="188" t="s">
        <v>311</v>
      </c>
      <c r="AA37" s="193" t="str">
        <f>AA101</f>
        <v/>
      </c>
      <c r="AB37" s="194" t="str">
        <f>AB101</f>
        <v/>
      </c>
      <c r="AC37" s="80" t="s">
        <v>314</v>
      </c>
      <c r="AD37" s="194" t="str">
        <f>AC101</f>
        <v/>
      </c>
      <c r="AE37" s="194" t="str">
        <f>AD101</f>
        <v/>
      </c>
      <c r="AF37" s="80" t="s">
        <v>313</v>
      </c>
      <c r="AG37" s="194" t="str">
        <f>AE101</f>
        <v/>
      </c>
      <c r="AH37" s="194" t="str">
        <f>AF101</f>
        <v/>
      </c>
      <c r="AI37" s="81" t="s">
        <v>312</v>
      </c>
    </row>
    <row r="38" spans="2:36" ht="15" customHeight="1" x14ac:dyDescent="0.15">
      <c r="B38" s="16"/>
      <c r="C38" s="18"/>
      <c r="D38" s="18"/>
      <c r="E38" s="18"/>
      <c r="F38" s="322" t="str">
        <f>IF(COUNTA(C38:E38)=0,"",C38-SUM(D38:E38))</f>
        <v/>
      </c>
      <c r="G38" s="322" t="str">
        <f>IF(AND(F38="",U42=""),"",IF(SUM(F38,U42)&lt;0,0,SUM(F38,U42)))</f>
        <v/>
      </c>
      <c r="H38" s="94"/>
      <c r="I38" s="94"/>
      <c r="J38" s="94"/>
      <c r="K38" s="94"/>
      <c r="L38" s="94"/>
      <c r="N38" s="195">
        <v>1619000</v>
      </c>
      <c r="O38" s="368" t="str">
        <f>IF($E$26&lt;N38,MAX(IF($E$26-650000&lt;1000,0,$E$26-650000),0),"")</f>
        <v/>
      </c>
      <c r="Q38" s="196" t="s">
        <v>135</v>
      </c>
      <c r="R38" s="91" t="s">
        <v>136</v>
      </c>
      <c r="S38" s="91" t="s">
        <v>135</v>
      </c>
      <c r="T38" s="197" t="s">
        <v>137</v>
      </c>
      <c r="Z38" s="188" t="s">
        <v>306</v>
      </c>
      <c r="AA38" s="79" t="str">
        <f>IF(COLUMNS(B:$J)&gt;LEN(TEXT($N104,"0;-0")),"",LEFT(RIGHT(TEXT($N104,"0;-0"),COLUMNS(B:$J)),1))</f>
        <v/>
      </c>
      <c r="AB38" s="80" t="str">
        <f>IF(COLUMNS(C:$J)&gt;LEN(TEXT($N104,"0;-0")),"",LEFT(RIGHT(TEXT($N104,"0;-0"),COLUMNS(C:$J)),1))</f>
        <v/>
      </c>
      <c r="AC38" s="80" t="str">
        <f>IF(COLUMNS(D:$J)&gt;LEN(TEXT($N104,"0;-0")),"",LEFT(RIGHT(TEXT($N104,"0;-0"),COLUMNS(D:$J)),1))</f>
        <v/>
      </c>
      <c r="AD38" s="80" t="str">
        <f>IF(COLUMNS(E:$J)&gt;LEN(TEXT($N104,"0;-0")),"",LEFT(RIGHT(TEXT($N104,"0;-0"),COLUMNS(E:$J)),1))</f>
        <v/>
      </c>
      <c r="AE38" s="80" t="str">
        <f>IF(COLUMNS(F:$J)&gt;LEN(TEXT($N104,"0;-0")),"",LEFT(RIGHT(TEXT($N104,"0;-0"),COLUMNS(F:$J)),1))</f>
        <v/>
      </c>
      <c r="AF38" s="80" t="str">
        <f>IF(COLUMNS(G:$J)&gt;LEN(TEXT($N104,"0;-0")),"",LEFT(RIGHT(TEXT($N104,"0;-0"),COLUMNS(G:$J)),1))</f>
        <v/>
      </c>
      <c r="AG38" s="80" t="str">
        <f>IF(COLUMNS(H:$J)&gt;LEN(TEXT($N104,"0;-0")),"",LEFT(RIGHT(TEXT($N104,"0;-0"),COLUMNS(H:$J)),1))</f>
        <v/>
      </c>
      <c r="AH38" s="80" t="str">
        <f>IF(COLUMNS(I:$J)&gt;LEN(TEXT($N104,"0;-0")),"",LEFT(RIGHT(TEXT($N104,"0;-0"),COLUMNS(I:$J)),1))</f>
        <v/>
      </c>
      <c r="AI38" s="81" t="str">
        <f>IF(COLUMNS(J:$J)&gt;LEN(TEXT($N104,"0;-0")),"",LEFT(RIGHT(TEXT($N104,"0;-0"),COLUMNS(J:$J)),1))</f>
        <v/>
      </c>
      <c r="AJ38" s="45" t="s">
        <v>316</v>
      </c>
    </row>
    <row r="39" spans="2:36" ht="15" customHeight="1" x14ac:dyDescent="0.15">
      <c r="B39" s="93"/>
      <c r="C39" s="94"/>
      <c r="D39" s="94"/>
      <c r="E39" s="94"/>
      <c r="F39" s="94"/>
      <c r="G39" s="94"/>
      <c r="H39" s="94"/>
      <c r="I39" s="94"/>
      <c r="J39" s="94"/>
      <c r="K39" s="94"/>
      <c r="L39" s="94"/>
      <c r="N39" s="198">
        <v>1620000</v>
      </c>
      <c r="O39" s="362" t="str">
        <f>IF(AND($E$26&gt;=$N$38,$E$26&lt;$N$39),969000,"")</f>
        <v/>
      </c>
      <c r="Q39" s="195">
        <v>1300000</v>
      </c>
      <c r="R39" s="370" t="str">
        <f>IF(AND($P$3&lt;65,$G$36&lt;$Q39),MAX(0,$G$36-700000),"")</f>
        <v/>
      </c>
      <c r="S39" s="199">
        <v>3300000</v>
      </c>
      <c r="T39" s="368" t="str">
        <f>IF(AND($P$3&gt;=65,$G$36&lt;$S39),MAX(0,$G$36-1200000),"")</f>
        <v/>
      </c>
      <c r="Z39" s="188" t="s">
        <v>315</v>
      </c>
      <c r="AA39" s="79" t="str">
        <f>IF(COLUMNS(B:$J)&gt;LEN(TEXT($O104,"0;-0")),"",LEFT(RIGHT(TEXT($O104,"0;-0"),COLUMNS(B:$J)),1))</f>
        <v/>
      </c>
      <c r="AB39" s="80" t="str">
        <f>IF(COLUMNS(C:$J)&gt;LEN(TEXT($O104,"0;-0")),"",LEFT(RIGHT(TEXT($O104,"0;-0"),COLUMNS(C:$J)),1))</f>
        <v/>
      </c>
      <c r="AC39" s="80" t="str">
        <f>IF(COLUMNS(D:$J)&gt;LEN(TEXT($O104,"0;-0")),"",LEFT(RIGHT(TEXT($O104,"0;-0"),COLUMNS(D:$J)),1))</f>
        <v/>
      </c>
      <c r="AD39" s="80" t="str">
        <f>IF(COLUMNS(E:$J)&gt;LEN(TEXT($O104,"0;-0")),"",LEFT(RIGHT(TEXT($O104,"0;-0"),COLUMNS(E:$J)),1))</f>
        <v/>
      </c>
      <c r="AE39" s="80" t="str">
        <f>IF(COLUMNS(F:$J)&gt;LEN(TEXT($O104,"0;-0")),"",LEFT(RIGHT(TEXT($O104,"0;-0"),COLUMNS(F:$J)),1))</f>
        <v/>
      </c>
      <c r="AF39" s="80" t="str">
        <f>IF(COLUMNS(G:$J)&gt;LEN(TEXT($O104,"0;-0")),"",LEFT(RIGHT(TEXT($O104,"0;-0"),COLUMNS(G:$J)),1))</f>
        <v/>
      </c>
      <c r="AG39" s="80" t="str">
        <f>IF(COLUMNS(H:$J)&gt;LEN(TEXT($O104,"0;-0")),"",LEFT(RIGHT(TEXT($O104,"0;-0"),COLUMNS(H:$J)),1))</f>
        <v/>
      </c>
      <c r="AH39" s="80" t="str">
        <f>IF(COLUMNS(I:$J)&gt;LEN(TEXT($O104,"0;-0")),"",LEFT(RIGHT(TEXT($O104,"0;-0"),COLUMNS(I:$J)),1))</f>
        <v/>
      </c>
      <c r="AI39" s="81" t="str">
        <f>IF(COLUMNS(J:$J)&gt;LEN(TEXT($O104,"0;-0")),"",LEFT(RIGHT(TEXT($O104,"0;-0"),COLUMNS(J:$J)),1))</f>
        <v/>
      </c>
      <c r="AJ39" s="45" t="s">
        <v>317</v>
      </c>
    </row>
    <row r="40" spans="2:36" ht="15" customHeight="1" thickBot="1" x14ac:dyDescent="0.2">
      <c r="B40" s="45" t="s">
        <v>333</v>
      </c>
      <c r="F40" s="100"/>
      <c r="G40" s="100"/>
      <c r="H40" s="100"/>
      <c r="I40" s="100"/>
      <c r="J40" s="100"/>
      <c r="K40" s="100"/>
      <c r="L40" s="100"/>
      <c r="N40" s="198">
        <v>1622000</v>
      </c>
      <c r="O40" s="362" t="str">
        <f>IF(AND($E$26&gt;=$N$39,$E$26&lt;$N$40),970000,"")</f>
        <v/>
      </c>
      <c r="Q40" s="198">
        <v>4100000</v>
      </c>
      <c r="R40" s="371" t="str">
        <f>IF(AND($P$3&lt;65,$G$36&lt;$Q40,$G$36&gt;=$Q39),ROUNDDOWN($G$36*0.75,0)-375000,"")</f>
        <v/>
      </c>
      <c r="S40" s="200">
        <v>4100000</v>
      </c>
      <c r="T40" s="362" t="str">
        <f>IF(AND($P$3&gt;=65,$G$36&lt;$S40,$G$36&gt;=$S39),ROUNDDOWN($G$36*0.75,0)-375000,"")</f>
        <v/>
      </c>
      <c r="Z40" s="201" t="s">
        <v>307</v>
      </c>
      <c r="AA40" s="202" t="str">
        <f>IF(COLUMNS(B:$J)&gt;LEN(TEXT($P104,"0;-0")),"",LEFT(RIGHT(TEXT($P104,"0;-0"),COLUMNS(B:$J)),1))</f>
        <v/>
      </c>
      <c r="AB40" s="203" t="str">
        <f>IF(COLUMNS(C:$J)&gt;LEN(TEXT($P104,"0;-0")),"",LEFT(RIGHT(TEXT($P104,"0;-0"),COLUMNS(C:$J)),1))</f>
        <v/>
      </c>
      <c r="AC40" s="203" t="str">
        <f>IF(COLUMNS(D:$J)&gt;LEN(TEXT($P104,"0;-0")),"",LEFT(RIGHT(TEXT($P104,"0;-0"),COLUMNS(D:$J)),1))</f>
        <v/>
      </c>
      <c r="AD40" s="203" t="str">
        <f>IF(COLUMNS(E:$J)&gt;LEN(TEXT($P104,"0;-0")),"",LEFT(RIGHT(TEXT($P104,"0;-0"),COLUMNS(E:$J)),1))</f>
        <v/>
      </c>
      <c r="AE40" s="203" t="str">
        <f>IF(COLUMNS(F:$J)&gt;LEN(TEXT($P104,"0;-0")),"",LEFT(RIGHT(TEXT($P104,"0;-0"),COLUMNS(F:$J)),1))</f>
        <v/>
      </c>
      <c r="AF40" s="203" t="str">
        <f>IF(COLUMNS(G:$J)&gt;LEN(TEXT($P104,"0;-0")),"",LEFT(RIGHT(TEXT($P104,"0;-0"),COLUMNS(G:$J)),1))</f>
        <v/>
      </c>
      <c r="AG40" s="203" t="str">
        <f>IF(COLUMNS(H:$J)&gt;LEN(TEXT($P104,"0;-0")),"",LEFT(RIGHT(TEXT($P104,"0;-0"),COLUMNS(H:$J)),1))</f>
        <v/>
      </c>
      <c r="AH40" s="203" t="str">
        <f>IF(COLUMNS(I:$J)&gt;LEN(TEXT($P104,"0;-0")),"",LEFT(RIGHT(TEXT($P104,"0;-0"),COLUMNS(I:$J)),1))</f>
        <v/>
      </c>
      <c r="AI40" s="204" t="str">
        <f>IF(COLUMNS(J:$J)&gt;LEN(TEXT($P104,"0;-0")),"",LEFT(RIGHT(TEXT($P104,"0;-0"),COLUMNS(J:$J)),1))</f>
        <v/>
      </c>
      <c r="AJ40" s="45" t="s">
        <v>318</v>
      </c>
    </row>
    <row r="41" spans="2:36" ht="15" customHeight="1" x14ac:dyDescent="0.15">
      <c r="B41" s="91" t="s">
        <v>335</v>
      </c>
      <c r="C41" s="91" t="s">
        <v>99</v>
      </c>
      <c r="D41" s="91" t="s">
        <v>101</v>
      </c>
      <c r="E41" s="91" t="s">
        <v>130</v>
      </c>
      <c r="F41" s="91" t="s">
        <v>138</v>
      </c>
      <c r="H41" s="91" t="s">
        <v>139</v>
      </c>
      <c r="K41" s="92"/>
      <c r="N41" s="198">
        <v>1624000</v>
      </c>
      <c r="O41" s="362" t="str">
        <f>IF(AND($E$26&gt;=$N$40,$E$26&lt;$N$41),972000,"")</f>
        <v/>
      </c>
      <c r="Q41" s="198">
        <v>7700000</v>
      </c>
      <c r="R41" s="371" t="str">
        <f>IF(AND($P$3&lt;65,$G$36&lt;$Q41,$G$36&gt;=$Q40),ROUNDDOWN($G$36*0.85,0)-785000,"")</f>
        <v/>
      </c>
      <c r="S41" s="200">
        <v>7700000</v>
      </c>
      <c r="T41" s="362" t="str">
        <f>IF(AND($P$3&gt;=65,$G$36&lt;$S41,$G$36&gt;=$S40),ROUNDDOWN($G$36*0.85,0)-785000,"")</f>
        <v/>
      </c>
    </row>
    <row r="42" spans="2:36" ht="15" customHeight="1" thickBot="1" x14ac:dyDescent="0.2">
      <c r="B42" s="16"/>
      <c r="C42" s="17"/>
      <c r="D42" s="17"/>
      <c r="E42" s="18"/>
      <c r="F42" s="322" t="str">
        <f>IF(C42="","",IF(C42-D42-E42&lt;1,C42-D42-E42,ROUNDDOWN((C42-D42-E42)/2,0)))</f>
        <v/>
      </c>
      <c r="H42" s="322" t="str">
        <f>IF(C42="","",C42-D42-E42)</f>
        <v/>
      </c>
      <c r="K42" s="92"/>
      <c r="N42" s="198">
        <v>1628000</v>
      </c>
      <c r="O42" s="362" t="str">
        <f>IF(AND($E$26&gt;=$N$41,$E$26&lt;$N$42),974000,"")</f>
        <v/>
      </c>
      <c r="Q42" s="205">
        <v>7700000</v>
      </c>
      <c r="R42" s="372" t="str">
        <f>IF($G$36="","",IF(AND($G$36&gt;=$Q$42,$P$3&lt;65),ROUNDDOWN($G$36*0.95,0)-1555000,""))</f>
        <v/>
      </c>
      <c r="S42" s="206">
        <v>7700000</v>
      </c>
      <c r="T42" s="369" t="str">
        <f>IF($G$36="","",IF(AND($G$36&gt;=$S$42,$P$3&gt;=65),ROUNDDOWN($G$36*0.95,0)-1555000,""))</f>
        <v/>
      </c>
      <c r="U42" s="359" t="str">
        <f>IF(AND($R$39="",$R$40="",$R$41="",$R$42="",$T$39="",$T$40="",$T$41="",$T$42=""),"",SUM($R$39:$R$42)+SUM($T$39:$T$42))</f>
        <v/>
      </c>
    </row>
    <row r="43" spans="2:36" ht="15" customHeight="1" x14ac:dyDescent="0.15">
      <c r="J43" s="92"/>
      <c r="N43" s="198">
        <v>1800000</v>
      </c>
      <c r="O43" s="362" t="str">
        <f>IF(AND($E$26&gt;=$N$42,$E$26&lt;$N$43),ROUNDDOWN($E$26/4000,0)*4000*0.6,"")</f>
        <v/>
      </c>
    </row>
    <row r="44" spans="2:36" ht="15" customHeight="1" x14ac:dyDescent="0.15">
      <c r="N44" s="198">
        <v>3600000</v>
      </c>
      <c r="O44" s="362" t="str">
        <f>IF(AND($E$26&gt;=$N$43,$E$26&lt;$N$44),ROUNDDOWN($E$26/4000,0)*(4000*0.7)-180000,"")</f>
        <v/>
      </c>
    </row>
    <row r="45" spans="2:36" ht="15" customHeight="1" x14ac:dyDescent="0.15">
      <c r="B45" s="45" t="s">
        <v>140</v>
      </c>
      <c r="N45" s="198">
        <v>6600000</v>
      </c>
      <c r="O45" s="362" t="str">
        <f>IF(AND($E$26&gt;=$N$44,$E$26&lt;$N$45),ROUNDDOWN($E$26/4000,0)*(4000*0.8)-540000,"")</f>
        <v/>
      </c>
    </row>
    <row r="46" spans="2:36" ht="15" customHeight="1" x14ac:dyDescent="0.15">
      <c r="B46" s="207"/>
      <c r="C46" s="208" t="s">
        <v>84</v>
      </c>
      <c r="D46" s="208" t="s">
        <v>85</v>
      </c>
      <c r="E46" s="208" t="s">
        <v>86</v>
      </c>
      <c r="F46" s="208" t="s">
        <v>141</v>
      </c>
      <c r="G46" s="208" t="s">
        <v>142</v>
      </c>
      <c r="H46" s="208" t="s">
        <v>143</v>
      </c>
      <c r="I46" s="515" t="s">
        <v>424</v>
      </c>
      <c r="J46" s="515" t="s">
        <v>425</v>
      </c>
      <c r="N46" s="198">
        <v>10000000</v>
      </c>
      <c r="O46" s="362" t="str">
        <f>IF(AND($E$26&gt;=$N$45,$E$26&lt;$N$46),ROUNDDOWN($E$26*0.9,0)-1200000,"")</f>
        <v/>
      </c>
    </row>
    <row r="47" spans="2:36" ht="15" customHeight="1" x14ac:dyDescent="0.15">
      <c r="B47" s="207" t="s">
        <v>14</v>
      </c>
      <c r="C47" s="324"/>
      <c r="D47" s="324"/>
      <c r="E47" s="325"/>
      <c r="F47" s="326"/>
      <c r="G47" s="326"/>
      <c r="H47" s="327" t="str">
        <f>IF(AND(F47="",G47=""),"",F47-G47)</f>
        <v/>
      </c>
      <c r="I47" s="517"/>
      <c r="J47" s="516" t="str">
        <f>IF(F47&gt;0,MAX(F47-G47-O31*1/10,I47-50000),"")</f>
        <v/>
      </c>
      <c r="N47" s="544">
        <v>10000000</v>
      </c>
      <c r="O47" s="362" t="str">
        <f>IF($E$26="","",IF($E$26&gt;=$N$47,$E$26-2200000,""))</f>
        <v/>
      </c>
    </row>
    <row r="48" spans="2:36" ht="15" customHeight="1" thickBot="1" x14ac:dyDescent="0.2">
      <c r="B48" s="93"/>
      <c r="C48" s="93"/>
      <c r="D48" s="93"/>
      <c r="E48" s="93"/>
      <c r="F48" s="210"/>
      <c r="G48" s="210"/>
      <c r="H48" s="94"/>
      <c r="N48" s="205"/>
      <c r="O48" s="369"/>
      <c r="P48" s="359" t="str">
        <f>IF(SUM($E$23,$I$32)&gt;0,SUM($O$38:$O$47),"")</f>
        <v/>
      </c>
    </row>
    <row r="49" spans="1:37" ht="15" customHeight="1" x14ac:dyDescent="0.15">
      <c r="B49" s="207"/>
      <c r="C49" s="208" t="s">
        <v>144</v>
      </c>
      <c r="D49" s="208" t="s">
        <v>145</v>
      </c>
      <c r="E49" s="208" t="s">
        <v>142</v>
      </c>
      <c r="F49" s="208" t="s">
        <v>87</v>
      </c>
      <c r="G49" s="328" t="s">
        <v>458</v>
      </c>
    </row>
    <row r="50" spans="1:37" ht="15" customHeight="1" x14ac:dyDescent="0.15">
      <c r="B50" s="585" t="s">
        <v>15</v>
      </c>
      <c r="C50" s="20"/>
      <c r="D50" s="21"/>
      <c r="E50" s="21"/>
      <c r="F50" s="488" t="str">
        <f>IF(D50="","",IF(D50-E50&lt;0,0,D50-E50))</f>
        <v/>
      </c>
      <c r="G50" s="327">
        <f>MIN(IF(F50="",0,MIN(IF($F$50-MIN(100000,ROUNDDOWN($O$31*5%,0))&lt;0,0,$F$50-MIN(100000,ROUNDDOWN($O$31*5%,0))))),2000000)</f>
        <v>0</v>
      </c>
      <c r="M50" s="93"/>
    </row>
    <row r="51" spans="1:37" ht="15" customHeight="1" x14ac:dyDescent="0.15">
      <c r="B51" s="586"/>
      <c r="C51" s="317" t="s">
        <v>455</v>
      </c>
      <c r="D51" s="543" t="s">
        <v>456</v>
      </c>
      <c r="E51" s="536" t="s">
        <v>453</v>
      </c>
      <c r="F51" s="536" t="s">
        <v>457</v>
      </c>
      <c r="G51" s="328" t="s">
        <v>466</v>
      </c>
      <c r="H51" s="46" t="s">
        <v>459</v>
      </c>
      <c r="I51" s="162" t="s">
        <v>486</v>
      </c>
      <c r="M51" s="93"/>
    </row>
    <row r="52" spans="1:37" ht="15" customHeight="1" x14ac:dyDescent="0.15">
      <c r="B52" s="587"/>
      <c r="C52" s="538" t="str">
        <f>IF(G50+G52=0,"",IF(G50&gt;=G52,"通常","特例"))</f>
        <v/>
      </c>
      <c r="D52" s="21"/>
      <c r="E52" s="21"/>
      <c r="F52" s="488" t="str">
        <f>IF(D52="","",IF(D52-E52&lt;0,0,D52-E52))</f>
        <v/>
      </c>
      <c r="G52" s="327">
        <f>IF(F52="",0,MIN(IF(F52-12000&lt;0,0,F52-12000),88000))</f>
        <v>0</v>
      </c>
      <c r="H52" s="537" t="str">
        <f>IF(G50+G52=0,"",IF(G50&gt;G52,G50,G52))</f>
        <v/>
      </c>
      <c r="I52" s="162" t="s">
        <v>487</v>
      </c>
      <c r="J52" s="93"/>
      <c r="K52" s="93"/>
      <c r="L52" s="93"/>
    </row>
    <row r="53" spans="1:37" ht="15" customHeight="1" x14ac:dyDescent="0.15">
      <c r="K53" s="93"/>
      <c r="L53" s="93"/>
      <c r="M53" s="93"/>
    </row>
    <row r="54" spans="1:37" ht="15" customHeight="1" x14ac:dyDescent="0.15">
      <c r="B54" s="93" t="s">
        <v>418</v>
      </c>
      <c r="C54" s="93"/>
      <c r="D54" s="93"/>
      <c r="E54" s="93"/>
      <c r="F54" s="93"/>
      <c r="G54" s="93"/>
    </row>
    <row r="55" spans="1:37" ht="15" customHeight="1" x14ac:dyDescent="0.15">
      <c r="B55" s="207"/>
      <c r="C55" s="208" t="s">
        <v>322</v>
      </c>
      <c r="D55" s="208" t="s">
        <v>323</v>
      </c>
      <c r="E55" s="208" t="s">
        <v>146</v>
      </c>
      <c r="F55" s="208" t="s">
        <v>11</v>
      </c>
      <c r="G55" s="208" t="s">
        <v>18</v>
      </c>
      <c r="H55" s="208" t="s">
        <v>5</v>
      </c>
      <c r="I55" s="208" t="s">
        <v>147</v>
      </c>
    </row>
    <row r="56" spans="1:37" ht="15" customHeight="1" x14ac:dyDescent="0.15">
      <c r="B56" s="207" t="s">
        <v>148</v>
      </c>
      <c r="C56" s="21"/>
      <c r="D56" s="21"/>
      <c r="E56" s="21"/>
      <c r="F56" s="21"/>
      <c r="G56" s="21"/>
      <c r="H56" s="21"/>
      <c r="I56" s="327" t="str">
        <f>IF(AND(C56="",D56="",E56="",F56="",G56="",H56=""),"",SUM(C56:H56))</f>
        <v/>
      </c>
    </row>
    <row r="57" spans="1:37" ht="15" customHeight="1" x14ac:dyDescent="0.15">
      <c r="B57" s="207" t="s">
        <v>149</v>
      </c>
      <c r="C57" s="211"/>
      <c r="D57" s="211"/>
      <c r="E57" s="211"/>
      <c r="F57" s="211"/>
      <c r="G57" s="211"/>
      <c r="H57" s="211"/>
      <c r="I57" s="21"/>
    </row>
    <row r="59" spans="1:37" ht="15" customHeight="1" thickBot="1" x14ac:dyDescent="0.2">
      <c r="B59" s="45" t="s">
        <v>336</v>
      </c>
    </row>
    <row r="60" spans="1:37" ht="15" customHeight="1" x14ac:dyDescent="0.15">
      <c r="B60" s="217" t="s">
        <v>351</v>
      </c>
      <c r="C60" s="218" t="s">
        <v>218</v>
      </c>
      <c r="D60" s="219" t="s">
        <v>20</v>
      </c>
      <c r="E60" s="217" t="s">
        <v>351</v>
      </c>
      <c r="F60" s="218" t="s">
        <v>218</v>
      </c>
      <c r="G60" s="219" t="s">
        <v>20</v>
      </c>
      <c r="H60" s="220" t="s">
        <v>351</v>
      </c>
      <c r="I60" s="218" t="s">
        <v>218</v>
      </c>
      <c r="J60" s="219" t="s">
        <v>20</v>
      </c>
      <c r="K60" s="221"/>
      <c r="N60" s="213" t="s">
        <v>150</v>
      </c>
      <c r="O60" s="214" t="s">
        <v>151</v>
      </c>
      <c r="P60" s="215" t="s">
        <v>152</v>
      </c>
      <c r="Q60" s="216" t="s">
        <v>106</v>
      </c>
      <c r="R60" s="100"/>
      <c r="S60" s="45" t="s">
        <v>476</v>
      </c>
      <c r="W60" s="86"/>
      <c r="X60" s="86"/>
      <c r="Y60" s="86"/>
    </row>
    <row r="61" spans="1:37" ht="15" customHeight="1" x14ac:dyDescent="0.15">
      <c r="B61" s="223" t="s">
        <v>338</v>
      </c>
      <c r="C61" s="489"/>
      <c r="D61" s="22"/>
      <c r="E61" s="224" t="s">
        <v>342</v>
      </c>
      <c r="F61" s="489"/>
      <c r="G61" s="22"/>
      <c r="H61" s="225"/>
      <c r="I61" s="226"/>
      <c r="J61" s="227"/>
      <c r="K61" s="228"/>
      <c r="N61" s="222" t="s">
        <v>352</v>
      </c>
      <c r="O61" s="373" t="str">
        <f>$D$65</f>
        <v/>
      </c>
      <c r="P61" s="374">
        <f>IF(O61="",0,IF(O61&lt;0,0,IF(O61&lt;=20000,O61,IF(AND(O61&gt;=20001,O61&lt;=40000),ROUNDUP(O61/2,0)+10000,IF(AND(O61&gt;=40001,O61&lt;=80000),ROUNDUP(O61/4,0)+20000,40000)))))</f>
        <v>0</v>
      </c>
      <c r="Q61" s="576" t="str">
        <f>IF(SUM(P61,P62)=0,"",IF(P62&gt;=40000,P62,MIN(SUM(P61,P62),40000)))</f>
        <v/>
      </c>
      <c r="R61" s="100"/>
      <c r="S61" s="45" t="s">
        <v>477</v>
      </c>
      <c r="W61" s="210"/>
      <c r="X61" s="210"/>
      <c r="Y61" s="210"/>
    </row>
    <row r="62" spans="1:37" ht="15" customHeight="1" x14ac:dyDescent="0.15">
      <c r="B62" s="230" t="s">
        <v>339</v>
      </c>
      <c r="C62" s="490"/>
      <c r="D62" s="23"/>
      <c r="E62" s="231" t="s">
        <v>343</v>
      </c>
      <c r="F62" s="490"/>
      <c r="G62" s="23"/>
      <c r="H62" s="232"/>
      <c r="I62" s="233"/>
      <c r="J62" s="234"/>
      <c r="K62" s="228"/>
      <c r="N62" s="229" t="s">
        <v>353</v>
      </c>
      <c r="O62" s="375" t="str">
        <f>$G$65</f>
        <v/>
      </c>
      <c r="P62" s="376">
        <f>IF(O62="",0,IF(O62&lt;0,0,IF(O62&lt;=25000,O62,IF(AND(O62&gt;=25001,O62&lt;=50000),ROUNDUP(O62/2,0)+12500,IF(AND(O62&gt;=50001,O62&lt;=100000),ROUNDUP(O62/4,0)+25000,50000)))))</f>
        <v>0</v>
      </c>
      <c r="Q62" s="577"/>
      <c r="R62" s="100"/>
      <c r="S62" s="45" t="s">
        <v>478</v>
      </c>
      <c r="W62" s="210"/>
      <c r="X62" s="210"/>
      <c r="Y62" s="210"/>
      <c r="Z62" s="210"/>
      <c r="AA62" s="210"/>
    </row>
    <row r="63" spans="1:37" ht="15" customHeight="1" x14ac:dyDescent="0.15">
      <c r="B63" s="230" t="s">
        <v>340</v>
      </c>
      <c r="C63" s="490"/>
      <c r="D63" s="23"/>
      <c r="E63" s="231" t="s">
        <v>344</v>
      </c>
      <c r="F63" s="490"/>
      <c r="G63" s="23"/>
      <c r="H63" s="232"/>
      <c r="I63" s="233"/>
      <c r="J63" s="234"/>
      <c r="K63" s="228"/>
      <c r="N63" s="235" t="s">
        <v>354</v>
      </c>
      <c r="O63" s="377" t="str">
        <f>$D$69</f>
        <v/>
      </c>
      <c r="P63" s="378">
        <f>IF(O63="",0,IF(O63&lt;0,0,IF(O63&lt;=20000,O63,IF(AND(O63&gt;=20001,O63&lt;=40000),ROUNDUP(O63/2,0)+10000,IF(AND(O63&gt;=40001,O63&lt;=80000),ROUNDUP(O63/4,0)+20000,40000)))))</f>
        <v>0</v>
      </c>
      <c r="Q63" s="576" t="str">
        <f>IF(SUM(P63,P64)=0,"",IF(P64&gt;=40000,P64,MIN(P63+P64,40000)))</f>
        <v/>
      </c>
      <c r="R63" s="100"/>
      <c r="S63" s="45" t="s">
        <v>479</v>
      </c>
      <c r="W63" s="210"/>
      <c r="X63" s="210"/>
      <c r="Y63" s="210"/>
      <c r="Z63" s="210"/>
      <c r="AA63" s="210"/>
    </row>
    <row r="64" spans="1:37" s="100" customFormat="1" ht="15" customHeight="1" x14ac:dyDescent="0.15">
      <c r="A64" s="45"/>
      <c r="B64" s="546" t="s">
        <v>341</v>
      </c>
      <c r="C64" s="548"/>
      <c r="D64" s="549"/>
      <c r="E64" s="547" t="s">
        <v>345</v>
      </c>
      <c r="F64" s="548"/>
      <c r="G64" s="549"/>
      <c r="H64" s="237"/>
      <c r="I64" s="238"/>
      <c r="J64" s="239"/>
      <c r="K64" s="228"/>
      <c r="L64" s="45"/>
      <c r="N64" s="236" t="s">
        <v>355</v>
      </c>
      <c r="O64" s="379" t="str">
        <f>$G$69</f>
        <v/>
      </c>
      <c r="P64" s="380">
        <f>IF(O64="",0,IF(O64&lt;0,0,IF(O64&lt;=25000,O64,IF(AND(O64&gt;=25001,O64&lt;=50000),ROUNDUP(O64/2,0)+12500,IF(AND(O64&gt;=50001,O64&lt;=100000),ROUNDUP(O64/4,0)+25000,50000)))))</f>
        <v>0</v>
      </c>
      <c r="Q64" s="578"/>
      <c r="S64" s="100" t="s">
        <v>480</v>
      </c>
      <c r="W64" s="210"/>
      <c r="X64" s="210"/>
      <c r="Y64" s="210"/>
      <c r="AK64" s="45"/>
    </row>
    <row r="65" spans="1:37" ht="15" customHeight="1" thickBot="1" x14ac:dyDescent="0.2">
      <c r="B65" s="217" t="s">
        <v>349</v>
      </c>
      <c r="C65" s="329" t="str">
        <f>IF($C61="","",IF($C62="",$C61,$C61&amp;"　外"))</f>
        <v/>
      </c>
      <c r="D65" s="330" t="str">
        <f>IF($D$61="","",SUM($D$61:$D$64))</f>
        <v/>
      </c>
      <c r="E65" s="241" t="s">
        <v>349</v>
      </c>
      <c r="F65" s="329" t="str">
        <f>IF($F61="","",IF($F62="",$F61,$F61&amp;"　外"))</f>
        <v/>
      </c>
      <c r="G65" s="330" t="str">
        <f>IF($G$61="","",SUM($G$61:$G$64))</f>
        <v/>
      </c>
      <c r="H65" s="242"/>
      <c r="I65" s="243"/>
      <c r="J65" s="244"/>
      <c r="K65" s="228"/>
      <c r="N65" s="240" t="s">
        <v>74</v>
      </c>
      <c r="O65" s="381" t="str">
        <f>$J$69</f>
        <v/>
      </c>
      <c r="P65" s="382" t="str">
        <f>IF(O65="","",IF(O65&lt;0,0,IF(O65&lt;=20000,O65,IF(AND(O65&gt;=20001,O65&lt;=40000),ROUNDUP(O65/2,0)+10000,IF(AND(O65&gt;=40001,O65&lt;=80000),ROUNDUP(O65/4,0)+20000,40000)))))</f>
        <v/>
      </c>
      <c r="Q65" s="383" t="str">
        <f>IF(P65="","",P65)</f>
        <v/>
      </c>
      <c r="R65" s="100"/>
      <c r="S65" s="45" t="s">
        <v>481</v>
      </c>
      <c r="W65" s="210"/>
      <c r="X65" s="210"/>
      <c r="Y65" s="210"/>
      <c r="AK65" s="100"/>
    </row>
    <row r="66" spans="1:37" ht="15" customHeight="1" x14ac:dyDescent="0.15">
      <c r="B66" s="217" t="s">
        <v>351</v>
      </c>
      <c r="C66" s="247" t="s">
        <v>218</v>
      </c>
      <c r="D66" s="248" t="s">
        <v>20</v>
      </c>
      <c r="E66" s="249" t="s">
        <v>351</v>
      </c>
      <c r="F66" s="247" t="s">
        <v>218</v>
      </c>
      <c r="G66" s="248" t="s">
        <v>20</v>
      </c>
      <c r="H66" s="250" t="s">
        <v>351</v>
      </c>
      <c r="I66" s="247" t="s">
        <v>218</v>
      </c>
      <c r="J66" s="248" t="s">
        <v>20</v>
      </c>
      <c r="K66" s="221"/>
      <c r="N66" s="245"/>
      <c r="O66" s="94"/>
      <c r="P66" s="246" t="s">
        <v>358</v>
      </c>
      <c r="Q66" s="384" t="str">
        <f>IF(SUM(Q61,Q63,Q65)=0,"",MIN(SUM(Q61,Q63,Q65),120000))</f>
        <v/>
      </c>
      <c r="R66" s="100"/>
      <c r="S66" s="100" t="s">
        <v>482</v>
      </c>
      <c r="T66" s="100"/>
      <c r="W66" s="210"/>
      <c r="X66" s="210"/>
      <c r="Y66" s="210"/>
      <c r="AK66" s="100"/>
    </row>
    <row r="67" spans="1:37" s="100" customFormat="1" ht="15" customHeight="1" x14ac:dyDescent="0.15">
      <c r="B67" s="251" t="s">
        <v>337</v>
      </c>
      <c r="C67" s="491"/>
      <c r="D67" s="25"/>
      <c r="E67" s="252" t="s">
        <v>356</v>
      </c>
      <c r="F67" s="491"/>
      <c r="G67" s="25"/>
      <c r="H67" s="253" t="s">
        <v>347</v>
      </c>
      <c r="I67" s="491"/>
      <c r="J67" s="25"/>
      <c r="K67" s="94"/>
      <c r="N67" s="245"/>
      <c r="O67" s="94"/>
      <c r="P67" s="94"/>
      <c r="Q67" s="94"/>
      <c r="S67" s="100" t="s">
        <v>483</v>
      </c>
      <c r="W67" s="94"/>
      <c r="X67" s="94"/>
      <c r="Y67" s="94"/>
    </row>
    <row r="68" spans="1:37" s="100" customFormat="1" ht="15" customHeight="1" x14ac:dyDescent="0.15">
      <c r="B68" s="254" t="s">
        <v>346</v>
      </c>
      <c r="C68" s="492"/>
      <c r="D68" s="27"/>
      <c r="E68" s="255" t="s">
        <v>357</v>
      </c>
      <c r="F68" s="492"/>
      <c r="G68" s="27"/>
      <c r="H68" s="256" t="s">
        <v>348</v>
      </c>
      <c r="I68" s="492"/>
      <c r="J68" s="27"/>
      <c r="K68" s="94"/>
      <c r="N68" s="245"/>
      <c r="O68" s="94"/>
      <c r="P68" s="94"/>
      <c r="Q68" s="94"/>
      <c r="W68" s="94"/>
      <c r="X68" s="94"/>
      <c r="Y68" s="94"/>
    </row>
    <row r="69" spans="1:37" s="100" customFormat="1" ht="15" customHeight="1" x14ac:dyDescent="0.15">
      <c r="B69" s="257" t="s">
        <v>350</v>
      </c>
      <c r="C69" s="331" t="str">
        <f>IF($C67="","",IF($C68="",$C67,$C67&amp;"　外"))</f>
        <v/>
      </c>
      <c r="D69" s="332" t="str">
        <f>IF($D$67="","",SUM($D$67:$D$68))</f>
        <v/>
      </c>
      <c r="E69" s="258" t="s">
        <v>349</v>
      </c>
      <c r="F69" s="331" t="str">
        <f>IF($F67="","",IF($F68="",$F67,$F67&amp;"　外"))</f>
        <v/>
      </c>
      <c r="G69" s="332" t="str">
        <f>IF($G$67="","",SUM($G$67:$G$68))</f>
        <v/>
      </c>
      <c r="H69" s="259" t="s">
        <v>349</v>
      </c>
      <c r="I69" s="331" t="str">
        <f>IF($I67="","",IF($I68="",$I67,$I67&amp;"　外"))</f>
        <v/>
      </c>
      <c r="J69" s="332" t="str">
        <f>IF($J$67="","",SUM($J$67:$J$68))</f>
        <v/>
      </c>
      <c r="K69" s="94"/>
      <c r="N69" s="245"/>
      <c r="O69" s="94"/>
      <c r="P69" s="94"/>
      <c r="Q69" s="94"/>
      <c r="W69" s="94"/>
      <c r="X69" s="94"/>
      <c r="Y69" s="94"/>
    </row>
    <row r="70" spans="1:37" s="100" customFormat="1" ht="15" customHeight="1" x14ac:dyDescent="0.15">
      <c r="B70" s="190"/>
      <c r="C70" s="94"/>
      <c r="D70" s="94"/>
      <c r="E70" s="94"/>
      <c r="F70" s="94"/>
      <c r="G70" s="94"/>
      <c r="H70" s="94"/>
      <c r="I70" s="94"/>
      <c r="J70" s="94"/>
      <c r="K70" s="94"/>
      <c r="N70" s="245"/>
      <c r="O70" s="94"/>
      <c r="P70" s="94"/>
      <c r="Q70" s="94"/>
      <c r="W70" s="94"/>
      <c r="X70" s="94"/>
      <c r="Y70" s="94"/>
    </row>
    <row r="71" spans="1:37" s="100" customFormat="1" ht="15" customHeight="1" x14ac:dyDescent="0.15">
      <c r="B71" s="190"/>
      <c r="C71" s="94"/>
      <c r="D71" s="94"/>
      <c r="E71" s="94"/>
      <c r="F71" s="94"/>
      <c r="G71" s="94"/>
      <c r="H71" s="94"/>
      <c r="I71" s="94"/>
      <c r="J71" s="94"/>
      <c r="K71" s="94"/>
      <c r="N71" s="245"/>
      <c r="O71" s="94"/>
      <c r="P71" s="94"/>
      <c r="Q71" s="94"/>
      <c r="W71" s="94"/>
      <c r="X71" s="94"/>
      <c r="Y71" s="94"/>
    </row>
    <row r="72" spans="1:37" ht="15" customHeight="1" thickBot="1" x14ac:dyDescent="0.2">
      <c r="A72" s="100"/>
      <c r="B72" s="246" t="s">
        <v>359</v>
      </c>
      <c r="C72" s="100"/>
      <c r="D72" s="100"/>
      <c r="E72" s="100"/>
      <c r="F72" s="100"/>
      <c r="G72" s="100"/>
      <c r="H72" s="100"/>
      <c r="I72" s="100"/>
      <c r="J72" s="100"/>
      <c r="K72" s="100"/>
      <c r="L72" s="100"/>
      <c r="N72" s="100"/>
      <c r="O72" s="100"/>
      <c r="P72" s="100"/>
      <c r="Q72" s="100"/>
      <c r="R72" s="100"/>
      <c r="W72" s="210"/>
      <c r="X72" s="210"/>
      <c r="Y72" s="210"/>
      <c r="Z72" s="260" t="s">
        <v>389</v>
      </c>
    </row>
    <row r="73" spans="1:37" ht="15" customHeight="1" x14ac:dyDescent="0.15">
      <c r="B73" s="220" t="s">
        <v>19</v>
      </c>
      <c r="C73" s="262" t="s">
        <v>218</v>
      </c>
      <c r="D73" s="263" t="s">
        <v>20</v>
      </c>
      <c r="E73" s="208" t="s">
        <v>351</v>
      </c>
      <c r="F73" s="262" t="s">
        <v>218</v>
      </c>
      <c r="G73" s="263" t="s">
        <v>20</v>
      </c>
      <c r="H73" s="264"/>
      <c r="I73" s="86"/>
      <c r="J73" s="86"/>
      <c r="K73" s="86"/>
      <c r="N73" s="213" t="s">
        <v>150</v>
      </c>
      <c r="O73" s="261" t="s">
        <v>151</v>
      </c>
      <c r="P73" s="261" t="s">
        <v>152</v>
      </c>
      <c r="Q73" s="150" t="s">
        <v>106</v>
      </c>
      <c r="Z73" s="86"/>
      <c r="AA73" s="425" t="s">
        <v>53</v>
      </c>
      <c r="AB73" s="308" t="s">
        <v>54</v>
      </c>
      <c r="AC73" s="308" t="s">
        <v>55</v>
      </c>
      <c r="AD73" s="308" t="s">
        <v>56</v>
      </c>
      <c r="AE73" s="308" t="s">
        <v>57</v>
      </c>
      <c r="AF73" s="308" t="s">
        <v>58</v>
      </c>
      <c r="AG73" s="308" t="s">
        <v>59</v>
      </c>
      <c r="AH73" s="308" t="s">
        <v>60</v>
      </c>
      <c r="AI73" s="309" t="s">
        <v>61</v>
      </c>
    </row>
    <row r="74" spans="1:37" ht="15" customHeight="1" thickBot="1" x14ac:dyDescent="0.2">
      <c r="B74" s="266" t="s">
        <v>360</v>
      </c>
      <c r="C74" s="24"/>
      <c r="D74" s="25"/>
      <c r="E74" s="267" t="s">
        <v>362</v>
      </c>
      <c r="F74" s="24"/>
      <c r="G74" s="25"/>
      <c r="H74" s="268"/>
      <c r="I74" s="269"/>
      <c r="J74" s="269"/>
      <c r="K74" s="269"/>
      <c r="N74" s="265" t="s">
        <v>26</v>
      </c>
      <c r="O74" s="385" t="str">
        <f>D76</f>
        <v/>
      </c>
      <c r="P74" s="386" t="str">
        <f>IF(O74="","",IF(O74&lt;0,0,MIN(50000,O74)))</f>
        <v/>
      </c>
      <c r="Q74" s="581" t="str">
        <f>IF(AND(P74="",P75=""),"",MIN(SUM(P74,P75),50000))</f>
        <v/>
      </c>
      <c r="R74" s="100"/>
      <c r="AA74" s="421" t="str">
        <f>IF($S$82="","",IF($S$82="老配",2,1))</f>
        <v/>
      </c>
      <c r="AB74" s="422" t="str">
        <f t="shared" ref="AB74:AI74" si="2">IF(COUNTIF($Q$82:$T$90,AB73)=0,"",COUNTIF($Q$82:$T$90,AB73))</f>
        <v/>
      </c>
      <c r="AC74" s="422" t="str">
        <f>IF(COUNTIF($Q$82:$T$90,AC73)=0,"",COUNTIF($Q$82:$T$90,AC73))</f>
        <v/>
      </c>
      <c r="AD74" s="422" t="str">
        <f t="shared" si="2"/>
        <v/>
      </c>
      <c r="AE74" s="422" t="str">
        <f t="shared" si="2"/>
        <v/>
      </c>
      <c r="AF74" s="422" t="str">
        <f t="shared" si="2"/>
        <v/>
      </c>
      <c r="AG74" s="422" t="str">
        <f t="shared" si="2"/>
        <v/>
      </c>
      <c r="AH74" s="422" t="str">
        <f t="shared" si="2"/>
        <v/>
      </c>
      <c r="AI74" s="423" t="str">
        <f t="shared" si="2"/>
        <v/>
      </c>
    </row>
    <row r="75" spans="1:37" ht="15" customHeight="1" thickBot="1" x14ac:dyDescent="0.2">
      <c r="B75" s="271" t="s">
        <v>361</v>
      </c>
      <c r="C75" s="26"/>
      <c r="D75" s="27"/>
      <c r="E75" s="272" t="s">
        <v>363</v>
      </c>
      <c r="F75" s="26"/>
      <c r="G75" s="27"/>
      <c r="H75" s="268"/>
      <c r="I75" s="269"/>
      <c r="J75" s="269"/>
      <c r="K75" s="269"/>
      <c r="N75" s="270" t="s">
        <v>156</v>
      </c>
      <c r="O75" s="387" t="str">
        <f>G76</f>
        <v/>
      </c>
      <c r="P75" s="388" t="str">
        <f>IF(O75="","",IF(O75&lt;0,0,IF(O75&lt;=10000,O75,IF(AND(O75&gt;=10001,O75&lt;=20000),ROUNDUP(O75/2,0)+5000,15000))))</f>
        <v/>
      </c>
      <c r="Q75" s="582"/>
      <c r="R75" s="100"/>
      <c r="Z75" s="210"/>
      <c r="AA75" s="424" t="str">
        <f>IF(AA$74="","",IF(AA$74=2,480000,380000))</f>
        <v/>
      </c>
      <c r="AB75" s="424" t="str">
        <f>IF(OR(AB$74="",AB$74=0),"","")</f>
        <v/>
      </c>
      <c r="AC75" s="424" t="str">
        <f>IF(AC$74="","",AC$74*630000)</f>
        <v/>
      </c>
      <c r="AD75" s="495" t="str">
        <f>IF(AD$74="","",AD$74*100000)</f>
        <v/>
      </c>
      <c r="AE75" s="424" t="str">
        <f>IF(AE$74="","",AE$74*480000)</f>
        <v/>
      </c>
      <c r="AF75" s="424" t="str">
        <f>IF(AF$74="","",AF$74*380000)</f>
        <v/>
      </c>
      <c r="AG75" s="424" t="str">
        <f>IF(AG$74="","",AG$74*350000)</f>
        <v/>
      </c>
      <c r="AH75" s="424" t="str">
        <f>IF(AH$74="","",AH$74*400000)</f>
        <v/>
      </c>
      <c r="AI75" s="424" t="str">
        <f>IF(AI$74="","",AI$74*270000)</f>
        <v/>
      </c>
    </row>
    <row r="76" spans="1:37" ht="15" customHeight="1" x14ac:dyDescent="0.15">
      <c r="B76" s="257" t="s">
        <v>350</v>
      </c>
      <c r="C76" s="331" t="str">
        <f>IF($C74="","",IF($C75="",$C74,$C74&amp;"　外"))</f>
        <v/>
      </c>
      <c r="D76" s="332" t="str">
        <f>IF($D$74="","",SUM($D$74:$D$75))</f>
        <v/>
      </c>
      <c r="E76" s="258" t="s">
        <v>349</v>
      </c>
      <c r="F76" s="331" t="str">
        <f>IF($F74="","",IF($F75="",$F74,$F74&amp;"　外"))</f>
        <v/>
      </c>
      <c r="G76" s="332" t="str">
        <f>IF($G$74="","",SUM($G$74:$G$75))</f>
        <v/>
      </c>
      <c r="H76" s="94"/>
      <c r="I76" s="212"/>
      <c r="J76" s="94"/>
      <c r="K76" s="94"/>
      <c r="N76" s="190"/>
      <c r="O76" s="273"/>
      <c r="P76" s="273"/>
      <c r="Q76" s="274"/>
      <c r="R76" s="100"/>
      <c r="S76" s="100"/>
    </row>
    <row r="77" spans="1:37" ht="15" customHeight="1" x14ac:dyDescent="0.15">
      <c r="B77" s="190"/>
      <c r="C77" s="212"/>
      <c r="D77" s="94"/>
      <c r="E77" s="212"/>
      <c r="F77" s="94"/>
      <c r="G77" s="212"/>
      <c r="H77" s="94"/>
      <c r="I77" s="212"/>
      <c r="J77" s="94"/>
      <c r="K77" s="94"/>
      <c r="N77" s="190"/>
      <c r="O77" s="273"/>
      <c r="P77" s="273"/>
      <c r="Q77" s="274"/>
      <c r="R77" s="100"/>
      <c r="S77" s="100"/>
    </row>
    <row r="78" spans="1:37" ht="15" customHeight="1" x14ac:dyDescent="0.15">
      <c r="L78" s="100"/>
      <c r="O78" s="100"/>
      <c r="P78" s="246"/>
      <c r="Q78" s="100"/>
      <c r="R78" s="100"/>
      <c r="S78" s="100"/>
    </row>
    <row r="80" spans="1:37" ht="15" customHeight="1" thickBot="1" x14ac:dyDescent="0.2">
      <c r="B80" s="45" t="s">
        <v>367</v>
      </c>
      <c r="V80" s="45" t="s">
        <v>366</v>
      </c>
      <c r="Z80" s="45" t="s">
        <v>245</v>
      </c>
    </row>
    <row r="81" spans="2:47" ht="15" customHeight="1" x14ac:dyDescent="0.15">
      <c r="B81" s="283"/>
      <c r="C81" s="284" t="s">
        <v>23</v>
      </c>
      <c r="D81" s="284" t="s">
        <v>157</v>
      </c>
      <c r="E81" s="284" t="s">
        <v>158</v>
      </c>
      <c r="F81" s="284" t="s">
        <v>24</v>
      </c>
      <c r="G81" s="284" t="s">
        <v>159</v>
      </c>
      <c r="H81" s="284" t="s">
        <v>160</v>
      </c>
      <c r="I81" s="566" t="s">
        <v>485</v>
      </c>
      <c r="J81" s="284" t="s">
        <v>80</v>
      </c>
      <c r="K81" s="284" t="s">
        <v>28</v>
      </c>
      <c r="L81" s="284" t="s">
        <v>161</v>
      </c>
      <c r="N81" s="213" t="s">
        <v>23</v>
      </c>
      <c r="O81" s="213" t="s">
        <v>157</v>
      </c>
      <c r="P81" s="261" t="s">
        <v>76</v>
      </c>
      <c r="Q81" s="261" t="s">
        <v>81</v>
      </c>
      <c r="R81" s="261" t="s">
        <v>162</v>
      </c>
      <c r="S81" s="261" t="s">
        <v>163</v>
      </c>
      <c r="T81" s="150" t="s">
        <v>162</v>
      </c>
      <c r="U81" s="45" t="s">
        <v>50</v>
      </c>
      <c r="V81" s="275" t="s">
        <v>364</v>
      </c>
      <c r="W81" s="276" t="s">
        <v>365</v>
      </c>
      <c r="Z81" s="500" t="s">
        <v>246</v>
      </c>
      <c r="AA81" s="214" t="s">
        <v>247</v>
      </c>
      <c r="AB81" s="281" t="s">
        <v>248</v>
      </c>
      <c r="AC81" s="281" t="s">
        <v>249</v>
      </c>
      <c r="AD81" s="281" t="s">
        <v>250</v>
      </c>
      <c r="AE81" s="281" t="s">
        <v>251</v>
      </c>
      <c r="AF81" s="281" t="s">
        <v>252</v>
      </c>
      <c r="AG81" s="281" t="s">
        <v>253</v>
      </c>
      <c r="AH81" s="281" t="s">
        <v>254</v>
      </c>
      <c r="AI81" s="281" t="s">
        <v>255</v>
      </c>
      <c r="AJ81" s="281" t="s">
        <v>256</v>
      </c>
      <c r="AK81" s="281" t="s">
        <v>257</v>
      </c>
      <c r="AL81" s="501" t="s">
        <v>258</v>
      </c>
      <c r="AM81" s="277" t="s">
        <v>158</v>
      </c>
      <c r="AN81" s="277" t="s">
        <v>195</v>
      </c>
      <c r="AO81" s="278" t="s">
        <v>80</v>
      </c>
      <c r="AQ81" s="279" t="s">
        <v>368</v>
      </c>
      <c r="AR81" s="280" t="s">
        <v>369</v>
      </c>
      <c r="AS81" s="280"/>
      <c r="AT81" s="281"/>
      <c r="AU81" s="282"/>
    </row>
    <row r="82" spans="2:47" ht="15" customHeight="1" thickBot="1" x14ac:dyDescent="0.2">
      <c r="B82" s="288" t="s">
        <v>75</v>
      </c>
      <c r="C82" s="28"/>
      <c r="D82" s="28"/>
      <c r="E82" s="29"/>
      <c r="F82" s="333"/>
      <c r="G82" s="29"/>
      <c r="H82" s="30"/>
      <c r="I82" s="484"/>
      <c r="J82" s="29"/>
      <c r="K82" s="333"/>
      <c r="L82" s="31"/>
      <c r="N82" s="389" t="str">
        <f t="shared" ref="N82:N90" si="3">IF($C82="","",$C82)</f>
        <v/>
      </c>
      <c r="O82" s="389" t="str">
        <f t="shared" ref="O82:O90" si="4">IF($D82="","",DBCS($D82))</f>
        <v/>
      </c>
      <c r="P82" s="390" t="str">
        <f>IF($F82="","",DATEDIF($F82,$C$1,"Y"))</f>
        <v/>
      </c>
      <c r="Q82" s="285" t="str">
        <f>IF($J82="","",IF($U$82="",IF(OR($J82="身体1級",$J82="身体2級",$J82="精神1級",$J82="療育A"),"特障","普障"),""))</f>
        <v/>
      </c>
      <c r="R82" s="285" t="str">
        <f>IF($Q82="","",IF($Q82="特障",IF(OR($G82="同居",$G82="別居親族と同居"),"同特","")))</f>
        <v/>
      </c>
      <c r="S82" s="390" t="str">
        <f>IF($E$82="","",IF($L$82&gt;380000,"",IF($P$82&gt;=70,"老配","控配")))</f>
        <v/>
      </c>
      <c r="T82" s="286"/>
      <c r="U82" s="359" t="str">
        <f>IF($L$82="","",IF($O$31&gt;9999999,"",IF(AA74="",SUMIF($V$24:$V$32,"○",$U$24:$U$32),"")))</f>
        <v/>
      </c>
      <c r="V82" s="399" t="str">
        <f t="shared" ref="V82:V90" si="5">IF(AND($R82="同特",$AN82="別居"),"○","")</f>
        <v/>
      </c>
      <c r="W82" s="287"/>
      <c r="Z82" s="404" t="str">
        <f t="shared" ref="Z82:Z90" si="6">IF($F82="","",$F82)</f>
        <v/>
      </c>
      <c r="AA82" s="405" t="str">
        <f t="shared" ref="AA82:AA90" si="7">IF($I82="","",IF(INT($I82/100000000000),MOD(INT($I82/100000000000),10),0))</f>
        <v/>
      </c>
      <c r="AB82" s="406" t="str">
        <f t="shared" ref="AB82:AB90" si="8">IF($I82="","",IF(INT($I82/10000000000),MOD(INT($I82/10000000000),10),0))</f>
        <v/>
      </c>
      <c r="AC82" s="406" t="str">
        <f t="shared" ref="AC82:AC90" si="9">IF($I82="","",IF(INT($I82/1000000000),MOD(INT($I82/1000000000),10),0))</f>
        <v/>
      </c>
      <c r="AD82" s="406" t="str">
        <f t="shared" ref="AD82:AD90" si="10">IF($I82="","",IF(INT($I82/100000000),MOD(INT($I82/100000000),10),0))</f>
        <v/>
      </c>
      <c r="AE82" s="406" t="str">
        <f t="shared" ref="AE82:AE90" si="11">IF($I82="","",IF(INT($I82/10000000),MOD(INT($I82/10000000),10),0))</f>
        <v/>
      </c>
      <c r="AF82" s="406" t="str">
        <f t="shared" ref="AF82:AF90" si="12">IF($I82="","",IF(INT($I82/1000000),MOD(INT($I82/1000000),10),0))</f>
        <v/>
      </c>
      <c r="AG82" s="406" t="str">
        <f t="shared" ref="AG82:AG90" si="13">IF($I82="","",IF(INT($I82/100000),MOD(INT($I82/100000),10),0))</f>
        <v/>
      </c>
      <c r="AH82" s="406" t="str">
        <f t="shared" ref="AH82:AH90" si="14">IF($I82="","",IF(INT($I82/10000),MOD(INT($I82/10000),10),0))</f>
        <v/>
      </c>
      <c r="AI82" s="406" t="str">
        <f t="shared" ref="AI82:AI90" si="15">IF($I82="","",IF(INT($I82/1000),MOD(INT($I82/1000),10),0))</f>
        <v/>
      </c>
      <c r="AJ82" s="406" t="str">
        <f t="shared" ref="AJ82:AJ90" si="16">IF($I82="","",IF(INT($I82/100),MOD(INT($I82/100),10),0))</f>
        <v/>
      </c>
      <c r="AK82" s="406" t="str">
        <f t="shared" ref="AK82:AK90" si="17">IF($I82="","",IF(INT($I82/10),MOD(INT($I82/10),10),0))</f>
        <v/>
      </c>
      <c r="AL82" s="407" t="str">
        <f t="shared" ref="AL82:AL90" si="18">IF($I82="","",IF(INT($I82/1),MOD(INT($I82/1),10),0))</f>
        <v/>
      </c>
      <c r="AM82" s="408" t="str">
        <f>IF($E82="","",$E82)</f>
        <v/>
      </c>
      <c r="AN82" s="408" t="str">
        <f t="shared" ref="AN82:AN90" si="19">IF($G82="","",IF($G82="同居","同居","別居"))</f>
        <v/>
      </c>
      <c r="AO82" s="409" t="str">
        <f t="shared" ref="AO82:AO90" si="20">IF($J82="","",$J82)</f>
        <v/>
      </c>
      <c r="AQ82" s="426" t="str">
        <f t="shared" ref="AQ82:AQ90" si="21">IF($AN82="","",IF($AN82="別居",1,""))</f>
        <v/>
      </c>
      <c r="AR82" s="427" t="str">
        <f>IF(AQ82="","",1)</f>
        <v/>
      </c>
      <c r="AS82" s="460" t="str">
        <f t="shared" ref="AS82:AS90" si="22">IF($H82="","",IF($AN82="別居",$H82,""))</f>
        <v/>
      </c>
      <c r="AT82" s="461" t="str">
        <f t="shared" ref="AT82:AT90" si="23">IF($AS82="","",$C82)</f>
        <v/>
      </c>
      <c r="AU82" s="462" t="str">
        <f t="shared" ref="AU82:AU90" si="24">IF($AS82="","",$O82)</f>
        <v/>
      </c>
    </row>
    <row r="83" spans="2:47" ht="15" customHeight="1" thickTop="1" x14ac:dyDescent="0.15">
      <c r="B83" s="291" t="s">
        <v>164</v>
      </c>
      <c r="C83" s="32"/>
      <c r="D83" s="32"/>
      <c r="E83" s="33"/>
      <c r="F83" s="334"/>
      <c r="G83" s="33"/>
      <c r="H83" s="34"/>
      <c r="I83" s="485"/>
      <c r="J83" s="33"/>
      <c r="K83" s="334"/>
      <c r="L83" s="292"/>
      <c r="N83" s="391" t="str">
        <f t="shared" si="3"/>
        <v/>
      </c>
      <c r="O83" s="391" t="str">
        <f t="shared" si="4"/>
        <v/>
      </c>
      <c r="P83" s="392" t="str">
        <f t="shared" ref="P83:P90" si="25">IF($F83="","",DATEDIF($F83,$C$1,"Y"))</f>
        <v/>
      </c>
      <c r="Q83" s="392" t="str">
        <f t="shared" ref="Q83:Q90" si="26">IF($J83="","",IF(OR($J83="身体1級",$J83="身体2級",$J83="精神1級",$J83="療育A"),"特障","普障"))</f>
        <v/>
      </c>
      <c r="R83" s="289" t="str">
        <f t="shared" ref="R83:R90" si="27">IF($Q83="","",IF($Q83="特障",IF(OR($G83="同居",$G83="別居配偶者と同居",$G83="別居親族と同居"),"同特","")))</f>
        <v/>
      </c>
      <c r="S83" s="392" t="str">
        <f>IF($P83="","",IF($P83&gt;=70,"老人",IF($P83&gt;=23,"他",IF($P83&gt;=19,"特定",IF($P83&gt;=16,"他","年少")))))</f>
        <v/>
      </c>
      <c r="T83" s="290" t="str">
        <f>IF($S83="","",IF($S83="老人",IF(OR($E83="父",$E83="母",$E83="配偶者の父",$E83="配偶者の母",$E83="祖父",$E83="祖母",$E83="配偶者の祖父",$E83="配偶者の祖母"),IF(OR($G83="同居",$G83="別居配偶者と同居"),"同老",""))))</f>
        <v/>
      </c>
      <c r="V83" s="400" t="str">
        <f t="shared" si="5"/>
        <v/>
      </c>
      <c r="W83" s="402" t="str">
        <f t="shared" ref="W83:W90" si="28">IF(AND($T83="同老",$AN83="別居"),"○","")</f>
        <v/>
      </c>
      <c r="Z83" s="404" t="str">
        <f t="shared" si="6"/>
        <v/>
      </c>
      <c r="AA83" s="410" t="str">
        <f t="shared" si="7"/>
        <v/>
      </c>
      <c r="AB83" s="411" t="str">
        <f t="shared" si="8"/>
        <v/>
      </c>
      <c r="AC83" s="411" t="str">
        <f t="shared" si="9"/>
        <v/>
      </c>
      <c r="AD83" s="411" t="str">
        <f t="shared" si="10"/>
        <v/>
      </c>
      <c r="AE83" s="411" t="str">
        <f t="shared" si="11"/>
        <v/>
      </c>
      <c r="AF83" s="411" t="str">
        <f t="shared" si="12"/>
        <v/>
      </c>
      <c r="AG83" s="411" t="str">
        <f t="shared" si="13"/>
        <v/>
      </c>
      <c r="AH83" s="411" t="str">
        <f t="shared" si="14"/>
        <v/>
      </c>
      <c r="AI83" s="411" t="str">
        <f t="shared" si="15"/>
        <v/>
      </c>
      <c r="AJ83" s="411" t="str">
        <f t="shared" si="16"/>
        <v/>
      </c>
      <c r="AK83" s="411" t="str">
        <f t="shared" si="17"/>
        <v/>
      </c>
      <c r="AL83" s="412" t="str">
        <f t="shared" si="18"/>
        <v/>
      </c>
      <c r="AM83" s="413" t="str">
        <f t="shared" ref="AM83:AM90" si="29">IF($E83="","",$E83)</f>
        <v/>
      </c>
      <c r="AN83" s="413" t="str">
        <f t="shared" si="19"/>
        <v/>
      </c>
      <c r="AO83" s="414" t="str">
        <f t="shared" si="20"/>
        <v/>
      </c>
      <c r="AQ83" s="428" t="str">
        <f t="shared" si="21"/>
        <v/>
      </c>
      <c r="AR83" s="429" t="str">
        <f>IF(AQ83="","",COUNT($AR$82,$AQ$83))</f>
        <v/>
      </c>
      <c r="AS83" s="430" t="str">
        <f t="shared" si="22"/>
        <v/>
      </c>
      <c r="AT83" s="463" t="str">
        <f t="shared" si="23"/>
        <v/>
      </c>
      <c r="AU83" s="464" t="str">
        <f t="shared" si="24"/>
        <v/>
      </c>
    </row>
    <row r="84" spans="2:47" ht="15" customHeight="1" x14ac:dyDescent="0.15">
      <c r="B84" s="295" t="s">
        <v>165</v>
      </c>
      <c r="C84" s="35"/>
      <c r="D84" s="35"/>
      <c r="E84" s="36"/>
      <c r="F84" s="335"/>
      <c r="G84" s="36"/>
      <c r="H84" s="37"/>
      <c r="I84" s="486"/>
      <c r="J84" s="36"/>
      <c r="K84" s="335"/>
      <c r="L84" s="296"/>
      <c r="N84" s="393" t="str">
        <f t="shared" si="3"/>
        <v/>
      </c>
      <c r="O84" s="393" t="str">
        <f t="shared" si="4"/>
        <v/>
      </c>
      <c r="P84" s="394" t="str">
        <f t="shared" si="25"/>
        <v/>
      </c>
      <c r="Q84" s="394" t="str">
        <f t="shared" si="26"/>
        <v/>
      </c>
      <c r="R84" s="293" t="str">
        <f t="shared" si="27"/>
        <v/>
      </c>
      <c r="S84" s="394" t="str">
        <f t="shared" ref="S84:S90" si="30">IF($P84="","",IF($P84&gt;=70,"老人",IF($P84&gt;=23,"他",IF($P84&gt;=19,"特定",IF($P84&gt;=16,"他","年少")))))</f>
        <v/>
      </c>
      <c r="T84" s="294" t="str">
        <f t="shared" ref="T84:T90" si="31">IF($S84="","",IF($S84="老人",IF(OR($E84="父",$E84="母",$E84="配偶者の父",$E84="配偶者の母",$E84="祖父",$E84="祖母",$E84="配偶者の祖父",$E84="配偶者の祖母"),IF(OR($G84="同居",$G84="別居配偶者と同居"),"同老",""))))</f>
        <v/>
      </c>
      <c r="V84" s="400" t="str">
        <f t="shared" si="5"/>
        <v/>
      </c>
      <c r="W84" s="402" t="str">
        <f t="shared" si="28"/>
        <v/>
      </c>
      <c r="Z84" s="404" t="str">
        <f t="shared" si="6"/>
        <v/>
      </c>
      <c r="AA84" s="410" t="str">
        <f t="shared" si="7"/>
        <v/>
      </c>
      <c r="AB84" s="411" t="str">
        <f t="shared" si="8"/>
        <v/>
      </c>
      <c r="AC84" s="411" t="str">
        <f t="shared" si="9"/>
        <v/>
      </c>
      <c r="AD84" s="411" t="str">
        <f t="shared" si="10"/>
        <v/>
      </c>
      <c r="AE84" s="411" t="str">
        <f t="shared" si="11"/>
        <v/>
      </c>
      <c r="AF84" s="411" t="str">
        <f t="shared" si="12"/>
        <v/>
      </c>
      <c r="AG84" s="411" t="str">
        <f t="shared" si="13"/>
        <v/>
      </c>
      <c r="AH84" s="411" t="str">
        <f t="shared" si="14"/>
        <v/>
      </c>
      <c r="AI84" s="411" t="str">
        <f t="shared" si="15"/>
        <v/>
      </c>
      <c r="AJ84" s="411" t="str">
        <f t="shared" si="16"/>
        <v/>
      </c>
      <c r="AK84" s="411" t="str">
        <f t="shared" si="17"/>
        <v/>
      </c>
      <c r="AL84" s="412" t="str">
        <f t="shared" si="18"/>
        <v/>
      </c>
      <c r="AM84" s="413" t="str">
        <f t="shared" si="29"/>
        <v/>
      </c>
      <c r="AN84" s="413" t="str">
        <f t="shared" si="19"/>
        <v/>
      </c>
      <c r="AO84" s="414" t="str">
        <f t="shared" si="20"/>
        <v/>
      </c>
      <c r="AQ84" s="428" t="str">
        <f t="shared" si="21"/>
        <v/>
      </c>
      <c r="AR84" s="429" t="str">
        <f>IF(AQ84="","",COUNT($AR$82,$AQ$83:$AQ84))</f>
        <v/>
      </c>
      <c r="AS84" s="430" t="str">
        <f t="shared" si="22"/>
        <v/>
      </c>
      <c r="AT84" s="463" t="str">
        <f t="shared" si="23"/>
        <v/>
      </c>
      <c r="AU84" s="464" t="str">
        <f t="shared" si="24"/>
        <v/>
      </c>
    </row>
    <row r="85" spans="2:47" ht="15" customHeight="1" x14ac:dyDescent="0.15">
      <c r="B85" s="295" t="s">
        <v>166</v>
      </c>
      <c r="C85" s="35"/>
      <c r="D85" s="35"/>
      <c r="E85" s="36"/>
      <c r="F85" s="335"/>
      <c r="G85" s="36"/>
      <c r="H85" s="37"/>
      <c r="I85" s="486"/>
      <c r="J85" s="36"/>
      <c r="K85" s="335"/>
      <c r="L85" s="296"/>
      <c r="N85" s="393" t="str">
        <f t="shared" si="3"/>
        <v/>
      </c>
      <c r="O85" s="393" t="str">
        <f t="shared" si="4"/>
        <v/>
      </c>
      <c r="P85" s="394" t="str">
        <f t="shared" si="25"/>
        <v/>
      </c>
      <c r="Q85" s="394" t="str">
        <f t="shared" si="26"/>
        <v/>
      </c>
      <c r="R85" s="293" t="str">
        <f t="shared" si="27"/>
        <v/>
      </c>
      <c r="S85" s="394" t="str">
        <f t="shared" si="30"/>
        <v/>
      </c>
      <c r="T85" s="294" t="str">
        <f t="shared" si="31"/>
        <v/>
      </c>
      <c r="V85" s="400" t="str">
        <f t="shared" si="5"/>
        <v/>
      </c>
      <c r="W85" s="402" t="str">
        <f t="shared" si="28"/>
        <v/>
      </c>
      <c r="Z85" s="404" t="str">
        <f t="shared" si="6"/>
        <v/>
      </c>
      <c r="AA85" s="410" t="str">
        <f t="shared" si="7"/>
        <v/>
      </c>
      <c r="AB85" s="411" t="str">
        <f t="shared" si="8"/>
        <v/>
      </c>
      <c r="AC85" s="411" t="str">
        <f t="shared" si="9"/>
        <v/>
      </c>
      <c r="AD85" s="411" t="str">
        <f t="shared" si="10"/>
        <v/>
      </c>
      <c r="AE85" s="411" t="str">
        <f t="shared" si="11"/>
        <v/>
      </c>
      <c r="AF85" s="411" t="str">
        <f t="shared" si="12"/>
        <v/>
      </c>
      <c r="AG85" s="411" t="str">
        <f t="shared" si="13"/>
        <v/>
      </c>
      <c r="AH85" s="411" t="str">
        <f t="shared" si="14"/>
        <v/>
      </c>
      <c r="AI85" s="411" t="str">
        <f t="shared" si="15"/>
        <v/>
      </c>
      <c r="AJ85" s="411" t="str">
        <f t="shared" si="16"/>
        <v/>
      </c>
      <c r="AK85" s="411" t="str">
        <f t="shared" si="17"/>
        <v/>
      </c>
      <c r="AL85" s="412" t="str">
        <f t="shared" si="18"/>
        <v/>
      </c>
      <c r="AM85" s="413" t="str">
        <f t="shared" si="29"/>
        <v/>
      </c>
      <c r="AN85" s="413" t="str">
        <f t="shared" si="19"/>
        <v/>
      </c>
      <c r="AO85" s="414" t="str">
        <f t="shared" si="20"/>
        <v/>
      </c>
      <c r="AQ85" s="428" t="str">
        <f t="shared" si="21"/>
        <v/>
      </c>
      <c r="AR85" s="429" t="str">
        <f>IF(AQ85="","",COUNT($AR$82,$AQ$83:$AQ85))</f>
        <v/>
      </c>
      <c r="AS85" s="430" t="str">
        <f t="shared" si="22"/>
        <v/>
      </c>
      <c r="AT85" s="463" t="str">
        <f t="shared" si="23"/>
        <v/>
      </c>
      <c r="AU85" s="464" t="str">
        <f t="shared" si="24"/>
        <v/>
      </c>
    </row>
    <row r="86" spans="2:47" ht="15" customHeight="1" thickBot="1" x14ac:dyDescent="0.2">
      <c r="B86" s="295" t="s">
        <v>167</v>
      </c>
      <c r="C86" s="35"/>
      <c r="D86" s="35"/>
      <c r="E86" s="36"/>
      <c r="F86" s="335"/>
      <c r="G86" s="36"/>
      <c r="H86" s="37"/>
      <c r="I86" s="486"/>
      <c r="J86" s="36"/>
      <c r="K86" s="335"/>
      <c r="L86" s="296"/>
      <c r="N86" s="395" t="str">
        <f t="shared" si="3"/>
        <v/>
      </c>
      <c r="O86" s="395" t="str">
        <f t="shared" si="4"/>
        <v/>
      </c>
      <c r="P86" s="396" t="str">
        <f t="shared" si="25"/>
        <v/>
      </c>
      <c r="Q86" s="396" t="str">
        <f t="shared" si="26"/>
        <v/>
      </c>
      <c r="R86" s="297" t="str">
        <f t="shared" si="27"/>
        <v/>
      </c>
      <c r="S86" s="396" t="str">
        <f t="shared" si="30"/>
        <v/>
      </c>
      <c r="T86" s="298" t="str">
        <f t="shared" si="31"/>
        <v/>
      </c>
      <c r="V86" s="400" t="str">
        <f t="shared" si="5"/>
        <v/>
      </c>
      <c r="W86" s="402" t="str">
        <f t="shared" si="28"/>
        <v/>
      </c>
      <c r="Z86" s="404" t="str">
        <f t="shared" si="6"/>
        <v/>
      </c>
      <c r="AA86" s="410" t="str">
        <f t="shared" si="7"/>
        <v/>
      </c>
      <c r="AB86" s="411" t="str">
        <f t="shared" si="8"/>
        <v/>
      </c>
      <c r="AC86" s="411" t="str">
        <f t="shared" si="9"/>
        <v/>
      </c>
      <c r="AD86" s="411" t="str">
        <f t="shared" si="10"/>
        <v/>
      </c>
      <c r="AE86" s="411" t="str">
        <f t="shared" si="11"/>
        <v/>
      </c>
      <c r="AF86" s="411" t="str">
        <f t="shared" si="12"/>
        <v/>
      </c>
      <c r="AG86" s="411" t="str">
        <f t="shared" si="13"/>
        <v/>
      </c>
      <c r="AH86" s="411" t="str">
        <f t="shared" si="14"/>
        <v/>
      </c>
      <c r="AI86" s="411" t="str">
        <f t="shared" si="15"/>
        <v/>
      </c>
      <c r="AJ86" s="411" t="str">
        <f t="shared" si="16"/>
        <v/>
      </c>
      <c r="AK86" s="411" t="str">
        <f t="shared" si="17"/>
        <v/>
      </c>
      <c r="AL86" s="412" t="str">
        <f t="shared" si="18"/>
        <v/>
      </c>
      <c r="AM86" s="413" t="str">
        <f t="shared" si="29"/>
        <v/>
      </c>
      <c r="AN86" s="413" t="str">
        <f t="shared" si="19"/>
        <v/>
      </c>
      <c r="AO86" s="414" t="str">
        <f t="shared" si="20"/>
        <v/>
      </c>
      <c r="AQ86" s="428" t="str">
        <f t="shared" si="21"/>
        <v/>
      </c>
      <c r="AR86" s="429" t="str">
        <f>IF(AQ86="","",COUNT($AR$82,$AQ$83:$AQ86))</f>
        <v/>
      </c>
      <c r="AS86" s="430" t="str">
        <f t="shared" si="22"/>
        <v/>
      </c>
      <c r="AT86" s="463" t="str">
        <f t="shared" si="23"/>
        <v/>
      </c>
      <c r="AU86" s="464" t="str">
        <f t="shared" si="24"/>
        <v/>
      </c>
    </row>
    <row r="87" spans="2:47" ht="15" customHeight="1" thickTop="1" x14ac:dyDescent="0.15">
      <c r="B87" s="295" t="s">
        <v>168</v>
      </c>
      <c r="C87" s="35"/>
      <c r="D87" s="35"/>
      <c r="E87" s="36"/>
      <c r="F87" s="335"/>
      <c r="G87" s="36"/>
      <c r="H87" s="37"/>
      <c r="I87" s="486"/>
      <c r="J87" s="36"/>
      <c r="K87" s="335"/>
      <c r="L87" s="296"/>
      <c r="N87" s="391" t="str">
        <f t="shared" si="3"/>
        <v/>
      </c>
      <c r="O87" s="391" t="str">
        <f t="shared" si="4"/>
        <v/>
      </c>
      <c r="P87" s="392" t="str">
        <f t="shared" si="25"/>
        <v/>
      </c>
      <c r="Q87" s="392" t="str">
        <f t="shared" si="26"/>
        <v/>
      </c>
      <c r="R87" s="289" t="str">
        <f t="shared" si="27"/>
        <v/>
      </c>
      <c r="S87" s="392" t="str">
        <f t="shared" si="30"/>
        <v/>
      </c>
      <c r="T87" s="290" t="str">
        <f t="shared" si="31"/>
        <v/>
      </c>
      <c r="V87" s="400" t="str">
        <f t="shared" si="5"/>
        <v/>
      </c>
      <c r="W87" s="402" t="str">
        <f t="shared" si="28"/>
        <v/>
      </c>
      <c r="Z87" s="404" t="str">
        <f t="shared" si="6"/>
        <v/>
      </c>
      <c r="AA87" s="410" t="str">
        <f t="shared" si="7"/>
        <v/>
      </c>
      <c r="AB87" s="411" t="str">
        <f t="shared" si="8"/>
        <v/>
      </c>
      <c r="AC87" s="411" t="str">
        <f t="shared" si="9"/>
        <v/>
      </c>
      <c r="AD87" s="411" t="str">
        <f t="shared" si="10"/>
        <v/>
      </c>
      <c r="AE87" s="411" t="str">
        <f t="shared" si="11"/>
        <v/>
      </c>
      <c r="AF87" s="411" t="str">
        <f t="shared" si="12"/>
        <v/>
      </c>
      <c r="AG87" s="411" t="str">
        <f t="shared" si="13"/>
        <v/>
      </c>
      <c r="AH87" s="411" t="str">
        <f t="shared" si="14"/>
        <v/>
      </c>
      <c r="AI87" s="411" t="str">
        <f t="shared" si="15"/>
        <v/>
      </c>
      <c r="AJ87" s="411" t="str">
        <f t="shared" si="16"/>
        <v/>
      </c>
      <c r="AK87" s="411" t="str">
        <f t="shared" si="17"/>
        <v/>
      </c>
      <c r="AL87" s="412" t="str">
        <f t="shared" si="18"/>
        <v/>
      </c>
      <c r="AM87" s="413" t="str">
        <f t="shared" si="29"/>
        <v/>
      </c>
      <c r="AN87" s="413" t="str">
        <f t="shared" si="19"/>
        <v/>
      </c>
      <c r="AO87" s="414" t="str">
        <f t="shared" si="20"/>
        <v/>
      </c>
      <c r="AQ87" s="428" t="str">
        <f t="shared" si="21"/>
        <v/>
      </c>
      <c r="AR87" s="429" t="str">
        <f>IF(AQ87="","",COUNT($AR$82,$AQ$83:$AQ87))</f>
        <v/>
      </c>
      <c r="AS87" s="430" t="str">
        <f t="shared" si="22"/>
        <v/>
      </c>
      <c r="AT87" s="463" t="str">
        <f t="shared" si="23"/>
        <v/>
      </c>
      <c r="AU87" s="464" t="str">
        <f t="shared" si="24"/>
        <v/>
      </c>
    </row>
    <row r="88" spans="2:47" ht="15" customHeight="1" x14ac:dyDescent="0.15">
      <c r="B88" s="295" t="s">
        <v>169</v>
      </c>
      <c r="C88" s="35"/>
      <c r="D88" s="35"/>
      <c r="E88" s="36"/>
      <c r="F88" s="335"/>
      <c r="G88" s="36"/>
      <c r="H88" s="37"/>
      <c r="I88" s="486"/>
      <c r="J88" s="36"/>
      <c r="K88" s="335"/>
      <c r="L88" s="296"/>
      <c r="N88" s="393" t="str">
        <f t="shared" si="3"/>
        <v/>
      </c>
      <c r="O88" s="393" t="str">
        <f t="shared" si="4"/>
        <v/>
      </c>
      <c r="P88" s="394" t="str">
        <f t="shared" si="25"/>
        <v/>
      </c>
      <c r="Q88" s="394" t="str">
        <f t="shared" si="26"/>
        <v/>
      </c>
      <c r="R88" s="293" t="str">
        <f t="shared" si="27"/>
        <v/>
      </c>
      <c r="S88" s="394" t="str">
        <f t="shared" si="30"/>
        <v/>
      </c>
      <c r="T88" s="294" t="str">
        <f t="shared" si="31"/>
        <v/>
      </c>
      <c r="V88" s="400" t="str">
        <f t="shared" si="5"/>
        <v/>
      </c>
      <c r="W88" s="402" t="str">
        <f t="shared" si="28"/>
        <v/>
      </c>
      <c r="Z88" s="404" t="str">
        <f t="shared" si="6"/>
        <v/>
      </c>
      <c r="AA88" s="410" t="str">
        <f t="shared" si="7"/>
        <v/>
      </c>
      <c r="AB88" s="411" t="str">
        <f t="shared" si="8"/>
        <v/>
      </c>
      <c r="AC88" s="411" t="str">
        <f t="shared" si="9"/>
        <v/>
      </c>
      <c r="AD88" s="411" t="str">
        <f t="shared" si="10"/>
        <v/>
      </c>
      <c r="AE88" s="411" t="str">
        <f t="shared" si="11"/>
        <v/>
      </c>
      <c r="AF88" s="411" t="str">
        <f t="shared" si="12"/>
        <v/>
      </c>
      <c r="AG88" s="411" t="str">
        <f t="shared" si="13"/>
        <v/>
      </c>
      <c r="AH88" s="411" t="str">
        <f t="shared" si="14"/>
        <v/>
      </c>
      <c r="AI88" s="411" t="str">
        <f t="shared" si="15"/>
        <v/>
      </c>
      <c r="AJ88" s="411" t="str">
        <f t="shared" si="16"/>
        <v/>
      </c>
      <c r="AK88" s="411" t="str">
        <f t="shared" si="17"/>
        <v/>
      </c>
      <c r="AL88" s="412" t="str">
        <f t="shared" si="18"/>
        <v/>
      </c>
      <c r="AM88" s="413" t="str">
        <f t="shared" si="29"/>
        <v/>
      </c>
      <c r="AN88" s="413" t="str">
        <f t="shared" si="19"/>
        <v/>
      </c>
      <c r="AO88" s="414" t="str">
        <f t="shared" si="20"/>
        <v/>
      </c>
      <c r="AQ88" s="428" t="str">
        <f t="shared" si="21"/>
        <v/>
      </c>
      <c r="AR88" s="429" t="str">
        <f>IF(AQ88="","",COUNT($AR$82,$AQ$83:$AQ88))</f>
        <v/>
      </c>
      <c r="AS88" s="430" t="str">
        <f t="shared" si="22"/>
        <v/>
      </c>
      <c r="AT88" s="463" t="str">
        <f t="shared" si="23"/>
        <v/>
      </c>
      <c r="AU88" s="464" t="str">
        <f t="shared" si="24"/>
        <v/>
      </c>
    </row>
    <row r="89" spans="2:47" ht="15" customHeight="1" x14ac:dyDescent="0.15">
      <c r="B89" s="295" t="s">
        <v>170</v>
      </c>
      <c r="C89" s="35"/>
      <c r="D89" s="35"/>
      <c r="E89" s="36"/>
      <c r="F89" s="335"/>
      <c r="G89" s="36"/>
      <c r="H89" s="37"/>
      <c r="I89" s="486"/>
      <c r="J89" s="36"/>
      <c r="K89" s="335"/>
      <c r="L89" s="296"/>
      <c r="N89" s="393" t="str">
        <f t="shared" si="3"/>
        <v/>
      </c>
      <c r="O89" s="393" t="str">
        <f t="shared" si="4"/>
        <v/>
      </c>
      <c r="P89" s="394" t="str">
        <f t="shared" si="25"/>
        <v/>
      </c>
      <c r="Q89" s="394" t="str">
        <f t="shared" si="26"/>
        <v/>
      </c>
      <c r="R89" s="293" t="str">
        <f t="shared" si="27"/>
        <v/>
      </c>
      <c r="S89" s="394" t="str">
        <f t="shared" si="30"/>
        <v/>
      </c>
      <c r="T89" s="294" t="str">
        <f t="shared" si="31"/>
        <v/>
      </c>
      <c r="U89" s="299" t="s">
        <v>171</v>
      </c>
      <c r="V89" s="400" t="str">
        <f t="shared" si="5"/>
        <v/>
      </c>
      <c r="W89" s="402" t="str">
        <f t="shared" si="28"/>
        <v/>
      </c>
      <c r="Z89" s="404" t="str">
        <f t="shared" si="6"/>
        <v/>
      </c>
      <c r="AA89" s="410" t="str">
        <f t="shared" si="7"/>
        <v/>
      </c>
      <c r="AB89" s="411" t="str">
        <f t="shared" si="8"/>
        <v/>
      </c>
      <c r="AC89" s="411" t="str">
        <f t="shared" si="9"/>
        <v/>
      </c>
      <c r="AD89" s="411" t="str">
        <f t="shared" si="10"/>
        <v/>
      </c>
      <c r="AE89" s="411" t="str">
        <f t="shared" si="11"/>
        <v/>
      </c>
      <c r="AF89" s="411" t="str">
        <f t="shared" si="12"/>
        <v/>
      </c>
      <c r="AG89" s="411" t="str">
        <f t="shared" si="13"/>
        <v/>
      </c>
      <c r="AH89" s="411" t="str">
        <f t="shared" si="14"/>
        <v/>
      </c>
      <c r="AI89" s="411" t="str">
        <f t="shared" si="15"/>
        <v/>
      </c>
      <c r="AJ89" s="411" t="str">
        <f t="shared" si="16"/>
        <v/>
      </c>
      <c r="AK89" s="411" t="str">
        <f t="shared" si="17"/>
        <v/>
      </c>
      <c r="AL89" s="412" t="str">
        <f t="shared" si="18"/>
        <v/>
      </c>
      <c r="AM89" s="413" t="str">
        <f t="shared" si="29"/>
        <v/>
      </c>
      <c r="AN89" s="413" t="str">
        <f t="shared" si="19"/>
        <v/>
      </c>
      <c r="AO89" s="414" t="str">
        <f t="shared" si="20"/>
        <v/>
      </c>
      <c r="AQ89" s="428" t="str">
        <f t="shared" si="21"/>
        <v/>
      </c>
      <c r="AR89" s="429" t="str">
        <f>IF(AQ89="","",COUNT($AR$82,$AQ$83:$AQ89))</f>
        <v/>
      </c>
      <c r="AS89" s="430" t="str">
        <f t="shared" si="22"/>
        <v/>
      </c>
      <c r="AT89" s="463" t="str">
        <f t="shared" si="23"/>
        <v/>
      </c>
      <c r="AU89" s="464" t="str">
        <f t="shared" si="24"/>
        <v/>
      </c>
    </row>
    <row r="90" spans="2:47" ht="15" customHeight="1" thickBot="1" x14ac:dyDescent="0.2">
      <c r="B90" s="302" t="s">
        <v>172</v>
      </c>
      <c r="C90" s="38"/>
      <c r="D90" s="38"/>
      <c r="E90" s="39"/>
      <c r="F90" s="336"/>
      <c r="G90" s="39"/>
      <c r="H90" s="40"/>
      <c r="I90" s="487"/>
      <c r="J90" s="39"/>
      <c r="K90" s="336"/>
      <c r="L90" s="303"/>
      <c r="N90" s="397" t="str">
        <f t="shared" si="3"/>
        <v/>
      </c>
      <c r="O90" s="397" t="str">
        <f t="shared" si="4"/>
        <v/>
      </c>
      <c r="P90" s="398" t="str">
        <f t="shared" si="25"/>
        <v/>
      </c>
      <c r="Q90" s="398" t="str">
        <f t="shared" si="26"/>
        <v/>
      </c>
      <c r="R90" s="300" t="str">
        <f t="shared" si="27"/>
        <v/>
      </c>
      <c r="S90" s="398" t="str">
        <f t="shared" si="30"/>
        <v/>
      </c>
      <c r="T90" s="301" t="str">
        <f t="shared" si="31"/>
        <v/>
      </c>
      <c r="U90" s="359">
        <f>SUM(AA75:AI75)</f>
        <v>0</v>
      </c>
      <c r="V90" s="401" t="str">
        <f t="shared" si="5"/>
        <v/>
      </c>
      <c r="W90" s="403" t="str">
        <f t="shared" si="28"/>
        <v/>
      </c>
      <c r="Z90" s="415" t="str">
        <f t="shared" si="6"/>
        <v/>
      </c>
      <c r="AA90" s="416" t="str">
        <f t="shared" si="7"/>
        <v/>
      </c>
      <c r="AB90" s="417" t="str">
        <f t="shared" si="8"/>
        <v/>
      </c>
      <c r="AC90" s="417" t="str">
        <f t="shared" si="9"/>
        <v/>
      </c>
      <c r="AD90" s="417" t="str">
        <f t="shared" si="10"/>
        <v/>
      </c>
      <c r="AE90" s="417" t="str">
        <f t="shared" si="11"/>
        <v/>
      </c>
      <c r="AF90" s="417" t="str">
        <f t="shared" si="12"/>
        <v/>
      </c>
      <c r="AG90" s="417" t="str">
        <f t="shared" si="13"/>
        <v/>
      </c>
      <c r="AH90" s="417" t="str">
        <f t="shared" si="14"/>
        <v/>
      </c>
      <c r="AI90" s="417" t="str">
        <f t="shared" si="15"/>
        <v/>
      </c>
      <c r="AJ90" s="417" t="str">
        <f t="shared" si="16"/>
        <v/>
      </c>
      <c r="AK90" s="417" t="str">
        <f t="shared" si="17"/>
        <v/>
      </c>
      <c r="AL90" s="418" t="str">
        <f t="shared" si="18"/>
        <v/>
      </c>
      <c r="AM90" s="419" t="str">
        <f t="shared" si="29"/>
        <v/>
      </c>
      <c r="AN90" s="419" t="str">
        <f t="shared" si="19"/>
        <v/>
      </c>
      <c r="AO90" s="420" t="str">
        <f t="shared" si="20"/>
        <v/>
      </c>
      <c r="AQ90" s="431" t="str">
        <f t="shared" si="21"/>
        <v/>
      </c>
      <c r="AR90" s="432" t="str">
        <f>IF(AQ90="","",COUNT($AR$82,$AQ$83:$AQ90))</f>
        <v/>
      </c>
      <c r="AS90" s="465" t="str">
        <f t="shared" si="22"/>
        <v/>
      </c>
      <c r="AT90" s="466" t="str">
        <f t="shared" si="23"/>
        <v/>
      </c>
      <c r="AU90" s="467" t="str">
        <f t="shared" si="24"/>
        <v/>
      </c>
    </row>
    <row r="91" spans="2:47" ht="15" customHeight="1" x14ac:dyDescent="0.15">
      <c r="U91" s="100"/>
      <c r="V91" s="100"/>
      <c r="W91" s="100"/>
      <c r="X91" s="100"/>
      <c r="Y91" s="100"/>
      <c r="Z91" s="100"/>
      <c r="AA91" s="100"/>
    </row>
    <row r="92" spans="2:47" ht="15" customHeight="1" x14ac:dyDescent="0.15">
      <c r="U92" s="100"/>
      <c r="V92" s="100"/>
    </row>
    <row r="93" spans="2:47" ht="15" customHeight="1" thickBot="1" x14ac:dyDescent="0.2">
      <c r="B93" s="45" t="s">
        <v>419</v>
      </c>
      <c r="U93" s="100"/>
      <c r="V93" s="100"/>
      <c r="Z93" s="260" t="s">
        <v>305</v>
      </c>
      <c r="AA93" s="304"/>
      <c r="AB93" s="305"/>
    </row>
    <row r="94" spans="2:47" ht="15" customHeight="1" x14ac:dyDescent="0.15">
      <c r="B94" s="208" t="s">
        <v>80</v>
      </c>
      <c r="C94" s="208" t="s">
        <v>28</v>
      </c>
      <c r="D94" s="208" t="s">
        <v>173</v>
      </c>
      <c r="E94" s="208" t="s">
        <v>174</v>
      </c>
      <c r="F94" s="208" t="s">
        <v>175</v>
      </c>
      <c r="G94" s="208" t="s">
        <v>176</v>
      </c>
      <c r="H94" s="220" t="s">
        <v>177</v>
      </c>
      <c r="K94" s="312" t="s">
        <v>178</v>
      </c>
      <c r="N94" s="306"/>
      <c r="O94" s="261" t="s">
        <v>173</v>
      </c>
      <c r="P94" s="261" t="s">
        <v>179</v>
      </c>
      <c r="Q94" s="261" t="s">
        <v>180</v>
      </c>
      <c r="R94" s="261" t="s">
        <v>102</v>
      </c>
      <c r="S94" s="150" t="s">
        <v>181</v>
      </c>
      <c r="U94" s="100"/>
      <c r="V94" s="100"/>
      <c r="AA94" s="307" t="s">
        <v>154</v>
      </c>
      <c r="AB94" s="308" t="s">
        <v>60</v>
      </c>
      <c r="AC94" s="308" t="s">
        <v>61</v>
      </c>
      <c r="AD94" s="308" t="s">
        <v>63</v>
      </c>
      <c r="AE94" s="308" t="s">
        <v>155</v>
      </c>
      <c r="AF94" s="308" t="s">
        <v>64</v>
      </c>
      <c r="AG94" s="309" t="s">
        <v>65</v>
      </c>
      <c r="AI94" s="310" t="s">
        <v>396</v>
      </c>
      <c r="AJ94" s="311" t="s">
        <v>80</v>
      </c>
    </row>
    <row r="95" spans="2:47" ht="15" customHeight="1" thickBot="1" x14ac:dyDescent="0.2">
      <c r="B95" s="340"/>
      <c r="C95" s="325"/>
      <c r="D95" s="41"/>
      <c r="E95" s="325"/>
      <c r="F95" s="19"/>
      <c r="G95" s="19"/>
      <c r="H95" s="41"/>
      <c r="K95" s="337" t="str">
        <f>IF($D$95="","",IF($E$5="男",S95,S96))</f>
        <v/>
      </c>
      <c r="N95" s="446" t="s">
        <v>78</v>
      </c>
      <c r="O95" s="447" t="str">
        <f>IF($E$5="男",IF($D$95="","該当なし",$D$95),"該当なし")</f>
        <v>該当なし</v>
      </c>
      <c r="P95" s="447" t="str">
        <f>IF($E$5="男",IF($O$95="該当なし","該当なし",COUNTA($C$83:$C$90)),"該当なし")</f>
        <v>該当なし</v>
      </c>
      <c r="Q95" s="447" t="str">
        <f>IF($E$5="男",IF($O$95="該当なし","該当なし",COUNTIF($E$83:$E$90,"子")),"該当なし")</f>
        <v>該当なし</v>
      </c>
      <c r="R95" s="447" t="b">
        <f>IF($E$5="男",IF($O$95="該当なし","該当なし",IF($O$31&lt;=5000000,"500万円以下","500万円超過")))</f>
        <v>0</v>
      </c>
      <c r="S95" s="448" t="str">
        <f>IF($D$95="","",IF(OR($O95="該当なし",$P95="該当なし",$Q95="該当なし",$R95="500万円超過"),"対象外",IF(AND($P95&gt;=1,$Q95&gt;=1),"寡夫","対象外")))</f>
        <v/>
      </c>
      <c r="T95" s="45" t="s">
        <v>171</v>
      </c>
      <c r="U95" s="100"/>
      <c r="V95" s="100"/>
      <c r="AA95" s="435" t="str">
        <f>IF(AND($P$3&lt;20,$H$95="無"),1,"")</f>
        <v/>
      </c>
      <c r="AB95" s="436" t="str">
        <f>IF($B$95="","",IF(OR($B$95="身体1級",$B$95="身体2級",$B$95="精神1級",$B$95="療育A"),1,""))</f>
        <v/>
      </c>
      <c r="AC95" s="436" t="str">
        <f>IF($B$95="","",IF(AB95=1,"",1))</f>
        <v/>
      </c>
      <c r="AD95" s="436" t="str">
        <f>IF($K$95="","",IF($K$95=AD$94,1,""))</f>
        <v/>
      </c>
      <c r="AE95" s="436" t="str">
        <f>IF($K$95="","",IF($K$95=AE$94,1,""))</f>
        <v/>
      </c>
      <c r="AF95" s="436" t="str">
        <f>IF($K$95="","",IF($K$95=AF$94,1,""))</f>
        <v/>
      </c>
      <c r="AG95" s="437" t="str">
        <f>IF($F$95="","",IF($O$31&gt;650000,"",IF(SUM($O$24,$O$25,$O$26,$O$29,$O$30)&gt;100000,"",1)))</f>
        <v/>
      </c>
      <c r="AI95" s="433" t="str">
        <f>IF($D$95="","",$D$95)</f>
        <v/>
      </c>
      <c r="AJ95" s="434" t="str">
        <f>IF($B95="","",$B95)</f>
        <v/>
      </c>
    </row>
    <row r="96" spans="2:47" ht="15" customHeight="1" thickBot="1" x14ac:dyDescent="0.2">
      <c r="N96" s="449" t="s">
        <v>79</v>
      </c>
      <c r="O96" s="398" t="str">
        <f>IF($E$5="女",IF($D$95="","該当なし",$D$95),"該当なし")</f>
        <v>該当なし</v>
      </c>
      <c r="P96" s="398" t="str">
        <f>IF($E$5="女",IF($O$96="該当なし","該当なし",COUNTA($C$83:$C$90)),"該当なし")</f>
        <v>該当なし</v>
      </c>
      <c r="Q96" s="398" t="str">
        <f>IF($E$5="女",IF($O$96="該当なし","該当なし",COUNTIF($E$83:$E$90,"子")),"該当なし")</f>
        <v>該当なし</v>
      </c>
      <c r="R96" s="398" t="b">
        <f>IF($E$5="女",IF($O$96="該当なし","該当なし",IF($O$31&lt;=5000000,"500万円以下","500万円超過")))</f>
        <v>0</v>
      </c>
      <c r="S96" s="450" t="str">
        <f>IF($D$95="","",IF(O96="離別等",IF(P96&lt;1,"該当なし",IF(Q96=0,"寡婦",IF(R96="500万円超過","寡婦","特寡"))),IF(O96="死別",IF(P96=0,IF(R96="500万円超過","対象外","寡婦"),IF(Q96=0,"寡婦",IF(R96="500万円超過","寡婦","特寡"))))))</f>
        <v/>
      </c>
      <c r="T96" s="359">
        <f>SUM(AB96:AG96)</f>
        <v>0</v>
      </c>
      <c r="U96" s="100"/>
      <c r="V96" s="313"/>
      <c r="AA96" s="314"/>
      <c r="AB96" s="424" t="str">
        <f>IF(AB95="","",400000)</f>
        <v/>
      </c>
      <c r="AC96" s="424" t="str">
        <f>IF(AC95="","",270000)</f>
        <v/>
      </c>
      <c r="AD96" s="424" t="str">
        <f>IF(AD95="","",270000)</f>
        <v/>
      </c>
      <c r="AE96" s="424" t="str">
        <f>IF(AE95="","",350000)</f>
        <v/>
      </c>
      <c r="AF96" s="424" t="str">
        <f>IF(AF95="","",270000)</f>
        <v/>
      </c>
      <c r="AG96" s="424" t="str">
        <f>IF(AG95="","",270000)</f>
        <v/>
      </c>
    </row>
    <row r="97" spans="2:35" ht="15" customHeight="1" x14ac:dyDescent="0.15">
      <c r="U97" s="100"/>
      <c r="V97" s="100"/>
    </row>
    <row r="98" spans="2:35" ht="15" customHeight="1" x14ac:dyDescent="0.15">
      <c r="U98" s="100"/>
      <c r="V98" s="100"/>
    </row>
    <row r="99" spans="2:35" ht="15" customHeight="1" thickBot="1" x14ac:dyDescent="0.2">
      <c r="B99" s="45" t="s">
        <v>182</v>
      </c>
      <c r="U99" s="100"/>
      <c r="V99" s="100"/>
    </row>
    <row r="100" spans="2:35" ht="15" customHeight="1" thickBot="1" x14ac:dyDescent="0.2">
      <c r="B100" s="209"/>
      <c r="C100" s="317" t="s">
        <v>183</v>
      </c>
      <c r="D100" s="317" t="s">
        <v>184</v>
      </c>
      <c r="E100" s="317" t="s">
        <v>69</v>
      </c>
      <c r="F100" s="264"/>
      <c r="K100" s="312" t="s">
        <v>185</v>
      </c>
      <c r="L100" s="318" t="s">
        <v>184</v>
      </c>
      <c r="U100" s="315" t="s">
        <v>393</v>
      </c>
      <c r="V100" s="316" t="s">
        <v>394</v>
      </c>
      <c r="Z100" s="45" t="s">
        <v>392</v>
      </c>
      <c r="AG100" s="45" t="s">
        <v>183</v>
      </c>
    </row>
    <row r="101" spans="2:35" ht="15" customHeight="1" thickBot="1" x14ac:dyDescent="0.2">
      <c r="B101" s="317" t="s">
        <v>35</v>
      </c>
      <c r="C101" s="41"/>
      <c r="D101" s="341"/>
      <c r="E101" s="325"/>
      <c r="F101" s="497"/>
      <c r="K101" s="338" t="str">
        <f>IF($D$101="","",MIN($D$101,Q21))</f>
        <v/>
      </c>
      <c r="L101" s="339" t="str">
        <f>IF($D$101="","",$D$101)</f>
        <v/>
      </c>
      <c r="U101" s="319">
        <v>41730</v>
      </c>
      <c r="V101" s="445" t="str">
        <f>IF($E$101="","",IF($E$101&gt;=$U$101,"○",""))</f>
        <v/>
      </c>
      <c r="Z101" s="438" t="str">
        <f>IF($E$101="","",$E$101)</f>
        <v/>
      </c>
      <c r="AA101" s="439" t="str">
        <f>IF($E101="","",MID(TEXT($E101,"gee.mm.dd"),2,1))</f>
        <v/>
      </c>
      <c r="AB101" s="440" t="str">
        <f>IF($E101="","",MID(TEXT($E101,"gee.mm.dd"),3,1))</f>
        <v/>
      </c>
      <c r="AC101" s="440" t="str">
        <f>IF($E101="","",MID(TEXT($E101,"gee.mm.dd"),5,1))</f>
        <v/>
      </c>
      <c r="AD101" s="440" t="str">
        <f>IF($E101="","",MID(TEXT($E101,"gee.mm.dd"),6,1))</f>
        <v/>
      </c>
      <c r="AE101" s="440" t="str">
        <f>IF($E101="","",MID(TEXT($E101,"gee.mm.dd"),8,1))</f>
        <v/>
      </c>
      <c r="AF101" s="441" t="str">
        <f>IF($E101="","",MID(TEXT($E101,"gee.mm.dd"),9,1))</f>
        <v/>
      </c>
      <c r="AG101" s="442" t="str">
        <f>IF($C$101="","",$C$101)</f>
        <v/>
      </c>
      <c r="AH101" s="443" t="str">
        <f>IF($C$101="","",LEFT($C$101,1))</f>
        <v/>
      </c>
      <c r="AI101" s="444" t="str">
        <f>IF($C$101="","",MID($C$101,2,1))</f>
        <v/>
      </c>
    </row>
    <row r="102" spans="2:35" ht="15" customHeight="1" thickBot="1" x14ac:dyDescent="0.2">
      <c r="U102" s="100"/>
      <c r="V102" s="100"/>
    </row>
    <row r="103" spans="2:35" ht="15" customHeight="1" x14ac:dyDescent="0.15">
      <c r="B103" s="567" t="s">
        <v>186</v>
      </c>
      <c r="C103" s="320" t="s">
        <v>187</v>
      </c>
      <c r="D103" s="321" t="s">
        <v>188</v>
      </c>
      <c r="E103" s="320" t="s">
        <v>189</v>
      </c>
      <c r="F103" s="321" t="s">
        <v>188</v>
      </c>
      <c r="G103" s="320" t="s">
        <v>190</v>
      </c>
      <c r="H103" s="321" t="s">
        <v>188</v>
      </c>
      <c r="I103" s="320" t="s">
        <v>191</v>
      </c>
      <c r="J103" s="321" t="s">
        <v>188</v>
      </c>
      <c r="N103" s="213" t="s">
        <v>192</v>
      </c>
      <c r="O103" s="261" t="s">
        <v>193</v>
      </c>
      <c r="P103" s="150" t="s">
        <v>187</v>
      </c>
      <c r="U103" s="100"/>
      <c r="V103" s="100"/>
    </row>
    <row r="104" spans="2:35" ht="15" customHeight="1" thickBot="1" x14ac:dyDescent="0.2">
      <c r="B104" s="567"/>
      <c r="C104" s="344"/>
      <c r="D104" s="345"/>
      <c r="E104" s="344"/>
      <c r="F104" s="345"/>
      <c r="G104" s="344"/>
      <c r="H104" s="345"/>
      <c r="I104" s="344"/>
      <c r="J104" s="345"/>
      <c r="N104" s="451" t="str">
        <f>IF(AND($J$109="",$F$109=""),"",SUM($J$109,$F$109))</f>
        <v/>
      </c>
      <c r="O104" s="452" t="str">
        <f>IF(AND($F$109="",$H$109=""),"",SUM($F$109,$H$109))</f>
        <v/>
      </c>
      <c r="P104" s="453" t="str">
        <f>$D$109</f>
        <v/>
      </c>
      <c r="U104" s="100"/>
      <c r="V104" s="100"/>
    </row>
    <row r="105" spans="2:35" ht="15" customHeight="1" x14ac:dyDescent="0.15">
      <c r="B105" s="567"/>
      <c r="C105" s="346"/>
      <c r="D105" s="347"/>
      <c r="E105" s="346"/>
      <c r="F105" s="347"/>
      <c r="G105" s="346"/>
      <c r="H105" s="347"/>
      <c r="I105" s="346"/>
      <c r="J105" s="347"/>
      <c r="U105" s="100"/>
      <c r="V105" s="100"/>
    </row>
    <row r="106" spans="2:35" ht="15" customHeight="1" x14ac:dyDescent="0.15">
      <c r="B106" s="567"/>
      <c r="C106" s="346"/>
      <c r="D106" s="347"/>
      <c r="E106" s="346"/>
      <c r="F106" s="347"/>
      <c r="G106" s="346"/>
      <c r="H106" s="347"/>
      <c r="I106" s="346"/>
      <c r="J106" s="347"/>
      <c r="U106" s="100"/>
      <c r="V106" s="100"/>
    </row>
    <row r="107" spans="2:35" ht="15" customHeight="1" x14ac:dyDescent="0.15">
      <c r="B107" s="567"/>
      <c r="C107" s="346"/>
      <c r="D107" s="347"/>
      <c r="E107" s="346"/>
      <c r="F107" s="347"/>
      <c r="G107" s="346"/>
      <c r="H107" s="347"/>
      <c r="I107" s="346"/>
      <c r="J107" s="347"/>
    </row>
    <row r="108" spans="2:35" ht="15" customHeight="1" x14ac:dyDescent="0.15">
      <c r="B108" s="567"/>
      <c r="C108" s="348"/>
      <c r="D108" s="349"/>
      <c r="E108" s="348"/>
      <c r="F108" s="349"/>
      <c r="G108" s="348"/>
      <c r="H108" s="349"/>
      <c r="I108" s="348"/>
      <c r="J108" s="349"/>
    </row>
    <row r="109" spans="2:35" ht="15" customHeight="1" x14ac:dyDescent="0.15">
      <c r="B109" s="567"/>
      <c r="C109" s="342" t="str">
        <f>IF($C$104="","",IF($C$105="",$C$104,$C$104&amp;"　外"))</f>
        <v/>
      </c>
      <c r="D109" s="343" t="str">
        <f>IF(D$104="","",SUM(D104:D108))</f>
        <v/>
      </c>
      <c r="E109" s="342" t="str">
        <f>IF($E$104="","",IF($E$105="",$E$104,$E$104&amp;"　外"))</f>
        <v/>
      </c>
      <c r="F109" s="343" t="str">
        <f>IF(F$104="","",SUM(F104:F108))</f>
        <v/>
      </c>
      <c r="G109" s="342" t="str">
        <f>IF($G$104="","",IF($G$105="",$G$104,$G$104&amp;"　外"))</f>
        <v/>
      </c>
      <c r="H109" s="343" t="str">
        <f>IF(H$104="","",SUM(H104:H108))</f>
        <v/>
      </c>
      <c r="I109" s="342" t="str">
        <f>IF($I$104="","",IF($I$105="",$I$104,$I$104&amp;"　外"))</f>
        <v/>
      </c>
      <c r="J109" s="343" t="str">
        <f>IF(J$104="","",SUM(J104:J108))</f>
        <v/>
      </c>
    </row>
    <row r="111" spans="2:35" ht="15" customHeight="1" x14ac:dyDescent="0.15">
      <c r="B111" s="498" t="s">
        <v>413</v>
      </c>
      <c r="C111" s="588"/>
      <c r="D111" s="588"/>
      <c r="E111" s="45" t="s">
        <v>417</v>
      </c>
      <c r="F111" s="44">
        <f>LEN(C111)</f>
        <v>0</v>
      </c>
      <c r="G111" s="45" t="s">
        <v>462</v>
      </c>
    </row>
    <row r="112" spans="2:35" ht="15" customHeight="1" x14ac:dyDescent="0.15">
      <c r="B112" s="498" t="s">
        <v>414</v>
      </c>
      <c r="C112" s="589"/>
      <c r="D112" s="589"/>
      <c r="E112" s="45" t="s">
        <v>417</v>
      </c>
      <c r="F112" s="44">
        <f t="shared" ref="F112:F114" si="32">LEN(C112)</f>
        <v>0</v>
      </c>
      <c r="G112" s="539" t="s">
        <v>460</v>
      </c>
      <c r="H112" s="539" t="s">
        <v>461</v>
      </c>
    </row>
    <row r="113" spans="2:22" ht="15" customHeight="1" x14ac:dyDescent="0.15">
      <c r="B113" s="498" t="s">
        <v>415</v>
      </c>
      <c r="C113" s="589"/>
      <c r="D113" s="589"/>
      <c r="E113" s="45" t="s">
        <v>417</v>
      </c>
      <c r="F113" s="44">
        <f t="shared" si="32"/>
        <v>0</v>
      </c>
      <c r="G113" s="542"/>
      <c r="H113" s="542"/>
    </row>
    <row r="114" spans="2:22" ht="15" customHeight="1" thickBot="1" x14ac:dyDescent="0.2">
      <c r="B114" s="498" t="s">
        <v>416</v>
      </c>
      <c r="C114" s="589"/>
      <c r="D114" s="589"/>
      <c r="E114" s="45" t="s">
        <v>417</v>
      </c>
      <c r="F114" s="44">
        <f t="shared" si="32"/>
        <v>0</v>
      </c>
      <c r="G114" s="162"/>
      <c r="H114" s="162"/>
    </row>
    <row r="115" spans="2:22" ht="15" customHeight="1" thickBot="1" x14ac:dyDescent="0.2">
      <c r="B115" s="498" t="s">
        <v>426</v>
      </c>
      <c r="C115" s="518"/>
      <c r="D115" s="523" t="s">
        <v>443</v>
      </c>
      <c r="F115" s="44"/>
      <c r="N115" s="532" t="s">
        <v>428</v>
      </c>
      <c r="O115" s="533">
        <f>C115</f>
        <v>0</v>
      </c>
      <c r="P115" s="45" t="str">
        <f>IF(O115=0,"",VLOOKUP(O115,R115:S119,2,FALSE))</f>
        <v/>
      </c>
      <c r="R115" s="534" t="s">
        <v>445</v>
      </c>
      <c r="S115" s="535">
        <v>1</v>
      </c>
      <c r="T115" s="534" t="s">
        <v>445</v>
      </c>
      <c r="U115" s="534">
        <v>1</v>
      </c>
      <c r="V115" s="45" t="s">
        <v>463</v>
      </c>
    </row>
    <row r="116" spans="2:22" ht="15" customHeight="1" thickBot="1" x14ac:dyDescent="0.2">
      <c r="B116" s="498" t="s">
        <v>427</v>
      </c>
      <c r="C116" s="522"/>
      <c r="D116" s="518"/>
      <c r="F116" s="44"/>
      <c r="N116" s="532" t="s">
        <v>429</v>
      </c>
      <c r="O116" s="533">
        <f>C116</f>
        <v>0</v>
      </c>
      <c r="P116" s="533">
        <f>D116</f>
        <v>0</v>
      </c>
      <c r="R116" s="534" t="s">
        <v>446</v>
      </c>
      <c r="S116" s="535">
        <v>2</v>
      </c>
      <c r="T116" s="534" t="s">
        <v>447</v>
      </c>
      <c r="U116" s="534">
        <v>2</v>
      </c>
      <c r="V116" s="45" t="s">
        <v>464</v>
      </c>
    </row>
    <row r="117" spans="2:22" ht="15" customHeight="1" x14ac:dyDescent="0.15">
      <c r="C117" s="45" t="s">
        <v>444</v>
      </c>
      <c r="D117" s="45" t="s">
        <v>449</v>
      </c>
      <c r="O117" s="45" t="str">
        <f>IF(O116=0,"",VLOOKUP(O116,T115:U120,2,FALSE))</f>
        <v/>
      </c>
      <c r="R117" s="534" t="s">
        <v>434</v>
      </c>
      <c r="S117" s="535">
        <v>3</v>
      </c>
      <c r="T117" s="534" t="s">
        <v>448</v>
      </c>
      <c r="U117" s="534">
        <v>3</v>
      </c>
      <c r="V117" s="45" t="s">
        <v>465</v>
      </c>
    </row>
    <row r="118" spans="2:22" ht="15" customHeight="1" x14ac:dyDescent="0.15">
      <c r="R118" s="534" t="s">
        <v>435</v>
      </c>
      <c r="S118" s="535">
        <v>4</v>
      </c>
      <c r="T118" s="534" t="s">
        <v>440</v>
      </c>
      <c r="U118" s="534">
        <v>4</v>
      </c>
    </row>
    <row r="119" spans="2:22" ht="15" customHeight="1" x14ac:dyDescent="0.15">
      <c r="R119" s="534" t="s">
        <v>436</v>
      </c>
      <c r="S119" s="535">
        <v>5</v>
      </c>
      <c r="T119" s="534" t="s">
        <v>441</v>
      </c>
      <c r="U119" s="534">
        <v>5</v>
      </c>
    </row>
    <row r="120" spans="2:22" ht="15" customHeight="1" x14ac:dyDescent="0.15">
      <c r="T120" s="534"/>
      <c r="U120" s="534"/>
    </row>
  </sheetData>
  <sheetProtection password="8239" sheet="1" objects="1" scenarios="1" selectLockedCells="1"/>
  <mergeCells count="15">
    <mergeCell ref="C111:D111"/>
    <mergeCell ref="C112:D112"/>
    <mergeCell ref="C113:D113"/>
    <mergeCell ref="C114:D114"/>
    <mergeCell ref="D7:E7"/>
    <mergeCell ref="B103:B109"/>
    <mergeCell ref="C8:E8"/>
    <mergeCell ref="Q37:T37"/>
    <mergeCell ref="S23:T23"/>
    <mergeCell ref="Q61:Q62"/>
    <mergeCell ref="Q63:Q64"/>
    <mergeCell ref="B23:C23"/>
    <mergeCell ref="Q74:Q75"/>
    <mergeCell ref="B35:B36"/>
    <mergeCell ref="B50:B52"/>
  </mergeCells>
  <phoneticPr fontId="1"/>
  <conditionalFormatting sqref="H95">
    <cfRule type="expression" dxfId="21" priority="139" stopIfTrue="1">
      <formula>$P$3&gt;20</formula>
    </cfRule>
  </conditionalFormatting>
  <conditionalFormatting sqref="H82">
    <cfRule type="expression" dxfId="20" priority="8">
      <formula>$G82="同居"</formula>
    </cfRule>
  </conditionalFormatting>
  <conditionalFormatting sqref="H83:H90">
    <cfRule type="expression" dxfId="19" priority="7">
      <formula>$G83="同居"</formula>
    </cfRule>
  </conditionalFormatting>
  <conditionalFormatting sqref="F101">
    <cfRule type="expression" dxfId="18" priority="163">
      <formula>V101="○"</formula>
    </cfRule>
  </conditionalFormatting>
  <conditionalFormatting sqref="F111">
    <cfRule type="expression" dxfId="17" priority="3">
      <formula>$F111&gt;18</formula>
    </cfRule>
  </conditionalFormatting>
  <conditionalFormatting sqref="F112:F116">
    <cfRule type="expression" dxfId="16" priority="1">
      <formula>$F112&gt;18</formula>
    </cfRule>
  </conditionalFormatting>
  <dataValidations count="23">
    <dataValidation type="list" allowBlank="1" showInputMessage="1" showErrorMessage="1" sqref="G83:G90 IJ82:IJ89 SF82:SF89 ACB82:ACB89 ALX82:ALX89 AVT82:AVT89 BFP82:BFP89 BPL82:BPL89 BZH82:BZH89 CJD82:CJD89 CSZ82:CSZ89 DCV82:DCV89 DMR82:DMR89 DWN82:DWN89 EGJ82:EGJ89 EQF82:EQF89 FAB82:FAB89 FJX82:FJX89 FTT82:FTT89 GDP82:GDP89 GNL82:GNL89 GXH82:GXH89 HHD82:HHD89 HQZ82:HQZ89 IAV82:IAV89 IKR82:IKR89 IUN82:IUN89 JEJ82:JEJ89 JOF82:JOF89 JYB82:JYB89 KHX82:KHX89 KRT82:KRT89 LBP82:LBP89 LLL82:LLL89 LVH82:LVH89 MFD82:MFD89 MOZ82:MOZ89 MYV82:MYV89 NIR82:NIR89 NSN82:NSN89 OCJ82:OCJ89 OMF82:OMF89 OWB82:OWB89 PFX82:PFX89 PPT82:PPT89 PZP82:PZP89 QJL82:QJL89 QTH82:QTH89 RDD82:RDD89 RMZ82:RMZ89 RWV82:RWV89 SGR82:SGR89 SQN82:SQN89 TAJ82:TAJ89 TKF82:TKF89 TUB82:TUB89 UDX82:UDX89 UNT82:UNT89 UXP82:UXP89 VHL82:VHL89 VRH82:VRH89 WBD82:WBD89 WKZ82:WKZ89 WUV82:WUV89 G65619:G65626 ID65618:ID65625 RZ65618:RZ65625 ABV65618:ABV65625 ALR65618:ALR65625 AVN65618:AVN65625 BFJ65618:BFJ65625 BPF65618:BPF65625 BZB65618:BZB65625 CIX65618:CIX65625 CST65618:CST65625 DCP65618:DCP65625 DML65618:DML65625 DWH65618:DWH65625 EGD65618:EGD65625 EPZ65618:EPZ65625 EZV65618:EZV65625 FJR65618:FJR65625 FTN65618:FTN65625 GDJ65618:GDJ65625 GNF65618:GNF65625 GXB65618:GXB65625 HGX65618:HGX65625 HQT65618:HQT65625 IAP65618:IAP65625 IKL65618:IKL65625 IUH65618:IUH65625 JED65618:JED65625 JNZ65618:JNZ65625 JXV65618:JXV65625 KHR65618:KHR65625 KRN65618:KRN65625 LBJ65618:LBJ65625 LLF65618:LLF65625 LVB65618:LVB65625 MEX65618:MEX65625 MOT65618:MOT65625 MYP65618:MYP65625 NIL65618:NIL65625 NSH65618:NSH65625 OCD65618:OCD65625 OLZ65618:OLZ65625 OVV65618:OVV65625 PFR65618:PFR65625 PPN65618:PPN65625 PZJ65618:PZJ65625 QJF65618:QJF65625 QTB65618:QTB65625 RCX65618:RCX65625 RMT65618:RMT65625 RWP65618:RWP65625 SGL65618:SGL65625 SQH65618:SQH65625 TAD65618:TAD65625 TJZ65618:TJZ65625 TTV65618:TTV65625 UDR65618:UDR65625 UNN65618:UNN65625 UXJ65618:UXJ65625 VHF65618:VHF65625 VRB65618:VRB65625 WAX65618:WAX65625 WKT65618:WKT65625 WUP65618:WUP65625 G131155:G131162 ID131154:ID131161 RZ131154:RZ131161 ABV131154:ABV131161 ALR131154:ALR131161 AVN131154:AVN131161 BFJ131154:BFJ131161 BPF131154:BPF131161 BZB131154:BZB131161 CIX131154:CIX131161 CST131154:CST131161 DCP131154:DCP131161 DML131154:DML131161 DWH131154:DWH131161 EGD131154:EGD131161 EPZ131154:EPZ131161 EZV131154:EZV131161 FJR131154:FJR131161 FTN131154:FTN131161 GDJ131154:GDJ131161 GNF131154:GNF131161 GXB131154:GXB131161 HGX131154:HGX131161 HQT131154:HQT131161 IAP131154:IAP131161 IKL131154:IKL131161 IUH131154:IUH131161 JED131154:JED131161 JNZ131154:JNZ131161 JXV131154:JXV131161 KHR131154:KHR131161 KRN131154:KRN131161 LBJ131154:LBJ131161 LLF131154:LLF131161 LVB131154:LVB131161 MEX131154:MEX131161 MOT131154:MOT131161 MYP131154:MYP131161 NIL131154:NIL131161 NSH131154:NSH131161 OCD131154:OCD131161 OLZ131154:OLZ131161 OVV131154:OVV131161 PFR131154:PFR131161 PPN131154:PPN131161 PZJ131154:PZJ131161 QJF131154:QJF131161 QTB131154:QTB131161 RCX131154:RCX131161 RMT131154:RMT131161 RWP131154:RWP131161 SGL131154:SGL131161 SQH131154:SQH131161 TAD131154:TAD131161 TJZ131154:TJZ131161 TTV131154:TTV131161 UDR131154:UDR131161 UNN131154:UNN131161 UXJ131154:UXJ131161 VHF131154:VHF131161 VRB131154:VRB131161 WAX131154:WAX131161 WKT131154:WKT131161 WUP131154:WUP131161 G196691:G196698 ID196690:ID196697 RZ196690:RZ196697 ABV196690:ABV196697 ALR196690:ALR196697 AVN196690:AVN196697 BFJ196690:BFJ196697 BPF196690:BPF196697 BZB196690:BZB196697 CIX196690:CIX196697 CST196690:CST196697 DCP196690:DCP196697 DML196690:DML196697 DWH196690:DWH196697 EGD196690:EGD196697 EPZ196690:EPZ196697 EZV196690:EZV196697 FJR196690:FJR196697 FTN196690:FTN196697 GDJ196690:GDJ196697 GNF196690:GNF196697 GXB196690:GXB196697 HGX196690:HGX196697 HQT196690:HQT196697 IAP196690:IAP196697 IKL196690:IKL196697 IUH196690:IUH196697 JED196690:JED196697 JNZ196690:JNZ196697 JXV196690:JXV196697 KHR196690:KHR196697 KRN196690:KRN196697 LBJ196690:LBJ196697 LLF196690:LLF196697 LVB196690:LVB196697 MEX196690:MEX196697 MOT196690:MOT196697 MYP196690:MYP196697 NIL196690:NIL196697 NSH196690:NSH196697 OCD196690:OCD196697 OLZ196690:OLZ196697 OVV196690:OVV196697 PFR196690:PFR196697 PPN196690:PPN196697 PZJ196690:PZJ196697 QJF196690:QJF196697 QTB196690:QTB196697 RCX196690:RCX196697 RMT196690:RMT196697 RWP196690:RWP196697 SGL196690:SGL196697 SQH196690:SQH196697 TAD196690:TAD196697 TJZ196690:TJZ196697 TTV196690:TTV196697 UDR196690:UDR196697 UNN196690:UNN196697 UXJ196690:UXJ196697 VHF196690:VHF196697 VRB196690:VRB196697 WAX196690:WAX196697 WKT196690:WKT196697 WUP196690:WUP196697 G262227:G262234 ID262226:ID262233 RZ262226:RZ262233 ABV262226:ABV262233 ALR262226:ALR262233 AVN262226:AVN262233 BFJ262226:BFJ262233 BPF262226:BPF262233 BZB262226:BZB262233 CIX262226:CIX262233 CST262226:CST262233 DCP262226:DCP262233 DML262226:DML262233 DWH262226:DWH262233 EGD262226:EGD262233 EPZ262226:EPZ262233 EZV262226:EZV262233 FJR262226:FJR262233 FTN262226:FTN262233 GDJ262226:GDJ262233 GNF262226:GNF262233 GXB262226:GXB262233 HGX262226:HGX262233 HQT262226:HQT262233 IAP262226:IAP262233 IKL262226:IKL262233 IUH262226:IUH262233 JED262226:JED262233 JNZ262226:JNZ262233 JXV262226:JXV262233 KHR262226:KHR262233 KRN262226:KRN262233 LBJ262226:LBJ262233 LLF262226:LLF262233 LVB262226:LVB262233 MEX262226:MEX262233 MOT262226:MOT262233 MYP262226:MYP262233 NIL262226:NIL262233 NSH262226:NSH262233 OCD262226:OCD262233 OLZ262226:OLZ262233 OVV262226:OVV262233 PFR262226:PFR262233 PPN262226:PPN262233 PZJ262226:PZJ262233 QJF262226:QJF262233 QTB262226:QTB262233 RCX262226:RCX262233 RMT262226:RMT262233 RWP262226:RWP262233 SGL262226:SGL262233 SQH262226:SQH262233 TAD262226:TAD262233 TJZ262226:TJZ262233 TTV262226:TTV262233 UDR262226:UDR262233 UNN262226:UNN262233 UXJ262226:UXJ262233 VHF262226:VHF262233 VRB262226:VRB262233 WAX262226:WAX262233 WKT262226:WKT262233 WUP262226:WUP262233 G327763:G327770 ID327762:ID327769 RZ327762:RZ327769 ABV327762:ABV327769 ALR327762:ALR327769 AVN327762:AVN327769 BFJ327762:BFJ327769 BPF327762:BPF327769 BZB327762:BZB327769 CIX327762:CIX327769 CST327762:CST327769 DCP327762:DCP327769 DML327762:DML327769 DWH327762:DWH327769 EGD327762:EGD327769 EPZ327762:EPZ327769 EZV327762:EZV327769 FJR327762:FJR327769 FTN327762:FTN327769 GDJ327762:GDJ327769 GNF327762:GNF327769 GXB327762:GXB327769 HGX327762:HGX327769 HQT327762:HQT327769 IAP327762:IAP327769 IKL327762:IKL327769 IUH327762:IUH327769 JED327762:JED327769 JNZ327762:JNZ327769 JXV327762:JXV327769 KHR327762:KHR327769 KRN327762:KRN327769 LBJ327762:LBJ327769 LLF327762:LLF327769 LVB327762:LVB327769 MEX327762:MEX327769 MOT327762:MOT327769 MYP327762:MYP327769 NIL327762:NIL327769 NSH327762:NSH327769 OCD327762:OCD327769 OLZ327762:OLZ327769 OVV327762:OVV327769 PFR327762:PFR327769 PPN327762:PPN327769 PZJ327762:PZJ327769 QJF327762:QJF327769 QTB327762:QTB327769 RCX327762:RCX327769 RMT327762:RMT327769 RWP327762:RWP327769 SGL327762:SGL327769 SQH327762:SQH327769 TAD327762:TAD327769 TJZ327762:TJZ327769 TTV327762:TTV327769 UDR327762:UDR327769 UNN327762:UNN327769 UXJ327762:UXJ327769 VHF327762:VHF327769 VRB327762:VRB327769 WAX327762:WAX327769 WKT327762:WKT327769 WUP327762:WUP327769 G393299:G393306 ID393298:ID393305 RZ393298:RZ393305 ABV393298:ABV393305 ALR393298:ALR393305 AVN393298:AVN393305 BFJ393298:BFJ393305 BPF393298:BPF393305 BZB393298:BZB393305 CIX393298:CIX393305 CST393298:CST393305 DCP393298:DCP393305 DML393298:DML393305 DWH393298:DWH393305 EGD393298:EGD393305 EPZ393298:EPZ393305 EZV393298:EZV393305 FJR393298:FJR393305 FTN393298:FTN393305 GDJ393298:GDJ393305 GNF393298:GNF393305 GXB393298:GXB393305 HGX393298:HGX393305 HQT393298:HQT393305 IAP393298:IAP393305 IKL393298:IKL393305 IUH393298:IUH393305 JED393298:JED393305 JNZ393298:JNZ393305 JXV393298:JXV393305 KHR393298:KHR393305 KRN393298:KRN393305 LBJ393298:LBJ393305 LLF393298:LLF393305 LVB393298:LVB393305 MEX393298:MEX393305 MOT393298:MOT393305 MYP393298:MYP393305 NIL393298:NIL393305 NSH393298:NSH393305 OCD393298:OCD393305 OLZ393298:OLZ393305 OVV393298:OVV393305 PFR393298:PFR393305 PPN393298:PPN393305 PZJ393298:PZJ393305 QJF393298:QJF393305 QTB393298:QTB393305 RCX393298:RCX393305 RMT393298:RMT393305 RWP393298:RWP393305 SGL393298:SGL393305 SQH393298:SQH393305 TAD393298:TAD393305 TJZ393298:TJZ393305 TTV393298:TTV393305 UDR393298:UDR393305 UNN393298:UNN393305 UXJ393298:UXJ393305 VHF393298:VHF393305 VRB393298:VRB393305 WAX393298:WAX393305 WKT393298:WKT393305 WUP393298:WUP393305 G458835:G458842 ID458834:ID458841 RZ458834:RZ458841 ABV458834:ABV458841 ALR458834:ALR458841 AVN458834:AVN458841 BFJ458834:BFJ458841 BPF458834:BPF458841 BZB458834:BZB458841 CIX458834:CIX458841 CST458834:CST458841 DCP458834:DCP458841 DML458834:DML458841 DWH458834:DWH458841 EGD458834:EGD458841 EPZ458834:EPZ458841 EZV458834:EZV458841 FJR458834:FJR458841 FTN458834:FTN458841 GDJ458834:GDJ458841 GNF458834:GNF458841 GXB458834:GXB458841 HGX458834:HGX458841 HQT458834:HQT458841 IAP458834:IAP458841 IKL458834:IKL458841 IUH458834:IUH458841 JED458834:JED458841 JNZ458834:JNZ458841 JXV458834:JXV458841 KHR458834:KHR458841 KRN458834:KRN458841 LBJ458834:LBJ458841 LLF458834:LLF458841 LVB458834:LVB458841 MEX458834:MEX458841 MOT458834:MOT458841 MYP458834:MYP458841 NIL458834:NIL458841 NSH458834:NSH458841 OCD458834:OCD458841 OLZ458834:OLZ458841 OVV458834:OVV458841 PFR458834:PFR458841 PPN458834:PPN458841 PZJ458834:PZJ458841 QJF458834:QJF458841 QTB458834:QTB458841 RCX458834:RCX458841 RMT458834:RMT458841 RWP458834:RWP458841 SGL458834:SGL458841 SQH458834:SQH458841 TAD458834:TAD458841 TJZ458834:TJZ458841 TTV458834:TTV458841 UDR458834:UDR458841 UNN458834:UNN458841 UXJ458834:UXJ458841 VHF458834:VHF458841 VRB458834:VRB458841 WAX458834:WAX458841 WKT458834:WKT458841 WUP458834:WUP458841 G524371:G524378 ID524370:ID524377 RZ524370:RZ524377 ABV524370:ABV524377 ALR524370:ALR524377 AVN524370:AVN524377 BFJ524370:BFJ524377 BPF524370:BPF524377 BZB524370:BZB524377 CIX524370:CIX524377 CST524370:CST524377 DCP524370:DCP524377 DML524370:DML524377 DWH524370:DWH524377 EGD524370:EGD524377 EPZ524370:EPZ524377 EZV524370:EZV524377 FJR524370:FJR524377 FTN524370:FTN524377 GDJ524370:GDJ524377 GNF524370:GNF524377 GXB524370:GXB524377 HGX524370:HGX524377 HQT524370:HQT524377 IAP524370:IAP524377 IKL524370:IKL524377 IUH524370:IUH524377 JED524370:JED524377 JNZ524370:JNZ524377 JXV524370:JXV524377 KHR524370:KHR524377 KRN524370:KRN524377 LBJ524370:LBJ524377 LLF524370:LLF524377 LVB524370:LVB524377 MEX524370:MEX524377 MOT524370:MOT524377 MYP524370:MYP524377 NIL524370:NIL524377 NSH524370:NSH524377 OCD524370:OCD524377 OLZ524370:OLZ524377 OVV524370:OVV524377 PFR524370:PFR524377 PPN524370:PPN524377 PZJ524370:PZJ524377 QJF524370:QJF524377 QTB524370:QTB524377 RCX524370:RCX524377 RMT524370:RMT524377 RWP524370:RWP524377 SGL524370:SGL524377 SQH524370:SQH524377 TAD524370:TAD524377 TJZ524370:TJZ524377 TTV524370:TTV524377 UDR524370:UDR524377 UNN524370:UNN524377 UXJ524370:UXJ524377 VHF524370:VHF524377 VRB524370:VRB524377 WAX524370:WAX524377 WKT524370:WKT524377 WUP524370:WUP524377 G589907:G589914 ID589906:ID589913 RZ589906:RZ589913 ABV589906:ABV589913 ALR589906:ALR589913 AVN589906:AVN589913 BFJ589906:BFJ589913 BPF589906:BPF589913 BZB589906:BZB589913 CIX589906:CIX589913 CST589906:CST589913 DCP589906:DCP589913 DML589906:DML589913 DWH589906:DWH589913 EGD589906:EGD589913 EPZ589906:EPZ589913 EZV589906:EZV589913 FJR589906:FJR589913 FTN589906:FTN589913 GDJ589906:GDJ589913 GNF589906:GNF589913 GXB589906:GXB589913 HGX589906:HGX589913 HQT589906:HQT589913 IAP589906:IAP589913 IKL589906:IKL589913 IUH589906:IUH589913 JED589906:JED589913 JNZ589906:JNZ589913 JXV589906:JXV589913 KHR589906:KHR589913 KRN589906:KRN589913 LBJ589906:LBJ589913 LLF589906:LLF589913 LVB589906:LVB589913 MEX589906:MEX589913 MOT589906:MOT589913 MYP589906:MYP589913 NIL589906:NIL589913 NSH589906:NSH589913 OCD589906:OCD589913 OLZ589906:OLZ589913 OVV589906:OVV589913 PFR589906:PFR589913 PPN589906:PPN589913 PZJ589906:PZJ589913 QJF589906:QJF589913 QTB589906:QTB589913 RCX589906:RCX589913 RMT589906:RMT589913 RWP589906:RWP589913 SGL589906:SGL589913 SQH589906:SQH589913 TAD589906:TAD589913 TJZ589906:TJZ589913 TTV589906:TTV589913 UDR589906:UDR589913 UNN589906:UNN589913 UXJ589906:UXJ589913 VHF589906:VHF589913 VRB589906:VRB589913 WAX589906:WAX589913 WKT589906:WKT589913 WUP589906:WUP589913 G655443:G655450 ID655442:ID655449 RZ655442:RZ655449 ABV655442:ABV655449 ALR655442:ALR655449 AVN655442:AVN655449 BFJ655442:BFJ655449 BPF655442:BPF655449 BZB655442:BZB655449 CIX655442:CIX655449 CST655442:CST655449 DCP655442:DCP655449 DML655442:DML655449 DWH655442:DWH655449 EGD655442:EGD655449 EPZ655442:EPZ655449 EZV655442:EZV655449 FJR655442:FJR655449 FTN655442:FTN655449 GDJ655442:GDJ655449 GNF655442:GNF655449 GXB655442:GXB655449 HGX655442:HGX655449 HQT655442:HQT655449 IAP655442:IAP655449 IKL655442:IKL655449 IUH655442:IUH655449 JED655442:JED655449 JNZ655442:JNZ655449 JXV655442:JXV655449 KHR655442:KHR655449 KRN655442:KRN655449 LBJ655442:LBJ655449 LLF655442:LLF655449 LVB655442:LVB655449 MEX655442:MEX655449 MOT655442:MOT655449 MYP655442:MYP655449 NIL655442:NIL655449 NSH655442:NSH655449 OCD655442:OCD655449 OLZ655442:OLZ655449 OVV655442:OVV655449 PFR655442:PFR655449 PPN655442:PPN655449 PZJ655442:PZJ655449 QJF655442:QJF655449 QTB655442:QTB655449 RCX655442:RCX655449 RMT655442:RMT655449 RWP655442:RWP655449 SGL655442:SGL655449 SQH655442:SQH655449 TAD655442:TAD655449 TJZ655442:TJZ655449 TTV655442:TTV655449 UDR655442:UDR655449 UNN655442:UNN655449 UXJ655442:UXJ655449 VHF655442:VHF655449 VRB655442:VRB655449 WAX655442:WAX655449 WKT655442:WKT655449 WUP655442:WUP655449 G720979:G720986 ID720978:ID720985 RZ720978:RZ720985 ABV720978:ABV720985 ALR720978:ALR720985 AVN720978:AVN720985 BFJ720978:BFJ720985 BPF720978:BPF720985 BZB720978:BZB720985 CIX720978:CIX720985 CST720978:CST720985 DCP720978:DCP720985 DML720978:DML720985 DWH720978:DWH720985 EGD720978:EGD720985 EPZ720978:EPZ720985 EZV720978:EZV720985 FJR720978:FJR720985 FTN720978:FTN720985 GDJ720978:GDJ720985 GNF720978:GNF720985 GXB720978:GXB720985 HGX720978:HGX720985 HQT720978:HQT720985 IAP720978:IAP720985 IKL720978:IKL720985 IUH720978:IUH720985 JED720978:JED720985 JNZ720978:JNZ720985 JXV720978:JXV720985 KHR720978:KHR720985 KRN720978:KRN720985 LBJ720978:LBJ720985 LLF720978:LLF720985 LVB720978:LVB720985 MEX720978:MEX720985 MOT720978:MOT720985 MYP720978:MYP720985 NIL720978:NIL720985 NSH720978:NSH720985 OCD720978:OCD720985 OLZ720978:OLZ720985 OVV720978:OVV720985 PFR720978:PFR720985 PPN720978:PPN720985 PZJ720978:PZJ720985 QJF720978:QJF720985 QTB720978:QTB720985 RCX720978:RCX720985 RMT720978:RMT720985 RWP720978:RWP720985 SGL720978:SGL720985 SQH720978:SQH720985 TAD720978:TAD720985 TJZ720978:TJZ720985 TTV720978:TTV720985 UDR720978:UDR720985 UNN720978:UNN720985 UXJ720978:UXJ720985 VHF720978:VHF720985 VRB720978:VRB720985 WAX720978:WAX720985 WKT720978:WKT720985 WUP720978:WUP720985 G786515:G786522 ID786514:ID786521 RZ786514:RZ786521 ABV786514:ABV786521 ALR786514:ALR786521 AVN786514:AVN786521 BFJ786514:BFJ786521 BPF786514:BPF786521 BZB786514:BZB786521 CIX786514:CIX786521 CST786514:CST786521 DCP786514:DCP786521 DML786514:DML786521 DWH786514:DWH786521 EGD786514:EGD786521 EPZ786514:EPZ786521 EZV786514:EZV786521 FJR786514:FJR786521 FTN786514:FTN786521 GDJ786514:GDJ786521 GNF786514:GNF786521 GXB786514:GXB786521 HGX786514:HGX786521 HQT786514:HQT786521 IAP786514:IAP786521 IKL786514:IKL786521 IUH786514:IUH786521 JED786514:JED786521 JNZ786514:JNZ786521 JXV786514:JXV786521 KHR786514:KHR786521 KRN786514:KRN786521 LBJ786514:LBJ786521 LLF786514:LLF786521 LVB786514:LVB786521 MEX786514:MEX786521 MOT786514:MOT786521 MYP786514:MYP786521 NIL786514:NIL786521 NSH786514:NSH786521 OCD786514:OCD786521 OLZ786514:OLZ786521 OVV786514:OVV786521 PFR786514:PFR786521 PPN786514:PPN786521 PZJ786514:PZJ786521 QJF786514:QJF786521 QTB786514:QTB786521 RCX786514:RCX786521 RMT786514:RMT786521 RWP786514:RWP786521 SGL786514:SGL786521 SQH786514:SQH786521 TAD786514:TAD786521 TJZ786514:TJZ786521 TTV786514:TTV786521 UDR786514:UDR786521 UNN786514:UNN786521 UXJ786514:UXJ786521 VHF786514:VHF786521 VRB786514:VRB786521 WAX786514:WAX786521 WKT786514:WKT786521 WUP786514:WUP786521 G852051:G852058 ID852050:ID852057 RZ852050:RZ852057 ABV852050:ABV852057 ALR852050:ALR852057 AVN852050:AVN852057 BFJ852050:BFJ852057 BPF852050:BPF852057 BZB852050:BZB852057 CIX852050:CIX852057 CST852050:CST852057 DCP852050:DCP852057 DML852050:DML852057 DWH852050:DWH852057 EGD852050:EGD852057 EPZ852050:EPZ852057 EZV852050:EZV852057 FJR852050:FJR852057 FTN852050:FTN852057 GDJ852050:GDJ852057 GNF852050:GNF852057 GXB852050:GXB852057 HGX852050:HGX852057 HQT852050:HQT852057 IAP852050:IAP852057 IKL852050:IKL852057 IUH852050:IUH852057 JED852050:JED852057 JNZ852050:JNZ852057 JXV852050:JXV852057 KHR852050:KHR852057 KRN852050:KRN852057 LBJ852050:LBJ852057 LLF852050:LLF852057 LVB852050:LVB852057 MEX852050:MEX852057 MOT852050:MOT852057 MYP852050:MYP852057 NIL852050:NIL852057 NSH852050:NSH852057 OCD852050:OCD852057 OLZ852050:OLZ852057 OVV852050:OVV852057 PFR852050:PFR852057 PPN852050:PPN852057 PZJ852050:PZJ852057 QJF852050:QJF852057 QTB852050:QTB852057 RCX852050:RCX852057 RMT852050:RMT852057 RWP852050:RWP852057 SGL852050:SGL852057 SQH852050:SQH852057 TAD852050:TAD852057 TJZ852050:TJZ852057 TTV852050:TTV852057 UDR852050:UDR852057 UNN852050:UNN852057 UXJ852050:UXJ852057 VHF852050:VHF852057 VRB852050:VRB852057 WAX852050:WAX852057 WKT852050:WKT852057 WUP852050:WUP852057 G917587:G917594 ID917586:ID917593 RZ917586:RZ917593 ABV917586:ABV917593 ALR917586:ALR917593 AVN917586:AVN917593 BFJ917586:BFJ917593 BPF917586:BPF917593 BZB917586:BZB917593 CIX917586:CIX917593 CST917586:CST917593 DCP917586:DCP917593 DML917586:DML917593 DWH917586:DWH917593 EGD917586:EGD917593 EPZ917586:EPZ917593 EZV917586:EZV917593 FJR917586:FJR917593 FTN917586:FTN917593 GDJ917586:GDJ917593 GNF917586:GNF917593 GXB917586:GXB917593 HGX917586:HGX917593 HQT917586:HQT917593 IAP917586:IAP917593 IKL917586:IKL917593 IUH917586:IUH917593 JED917586:JED917593 JNZ917586:JNZ917593 JXV917586:JXV917593 KHR917586:KHR917593 KRN917586:KRN917593 LBJ917586:LBJ917593 LLF917586:LLF917593 LVB917586:LVB917593 MEX917586:MEX917593 MOT917586:MOT917593 MYP917586:MYP917593 NIL917586:NIL917593 NSH917586:NSH917593 OCD917586:OCD917593 OLZ917586:OLZ917593 OVV917586:OVV917593 PFR917586:PFR917593 PPN917586:PPN917593 PZJ917586:PZJ917593 QJF917586:QJF917593 QTB917586:QTB917593 RCX917586:RCX917593 RMT917586:RMT917593 RWP917586:RWP917593 SGL917586:SGL917593 SQH917586:SQH917593 TAD917586:TAD917593 TJZ917586:TJZ917593 TTV917586:TTV917593 UDR917586:UDR917593 UNN917586:UNN917593 UXJ917586:UXJ917593 VHF917586:VHF917593 VRB917586:VRB917593 WAX917586:WAX917593 WKT917586:WKT917593 WUP917586:WUP917593 G983123:G983130 ID983122:ID983129 RZ983122:RZ983129 ABV983122:ABV983129 ALR983122:ALR983129 AVN983122:AVN983129 BFJ983122:BFJ983129 BPF983122:BPF983129 BZB983122:BZB983129 CIX983122:CIX983129 CST983122:CST983129 DCP983122:DCP983129 DML983122:DML983129 DWH983122:DWH983129 EGD983122:EGD983129 EPZ983122:EPZ983129 EZV983122:EZV983129 FJR983122:FJR983129 FTN983122:FTN983129 GDJ983122:GDJ983129 GNF983122:GNF983129 GXB983122:GXB983129 HGX983122:HGX983129 HQT983122:HQT983129 IAP983122:IAP983129 IKL983122:IKL983129 IUH983122:IUH983129 JED983122:JED983129 JNZ983122:JNZ983129 JXV983122:JXV983129 KHR983122:KHR983129 KRN983122:KRN983129 LBJ983122:LBJ983129 LLF983122:LLF983129 LVB983122:LVB983129 MEX983122:MEX983129 MOT983122:MOT983129 MYP983122:MYP983129 NIL983122:NIL983129 NSH983122:NSH983129 OCD983122:OCD983129 OLZ983122:OLZ983129 OVV983122:OVV983129 PFR983122:PFR983129 PPN983122:PPN983129 PZJ983122:PZJ983129 QJF983122:QJF983129 QTB983122:QTB983129 RCX983122:RCX983129 RMT983122:RMT983129 RWP983122:RWP983129 SGL983122:SGL983129 SQH983122:SQH983129 TAD983122:TAD983129 TJZ983122:TJZ983129 TTV983122:TTV983129 UDR983122:UDR983129 UNN983122:UNN983129 UXJ983122:UXJ983129 VHF983122:VHF983129 VRB983122:VRB983129 WAX983122:WAX983129 WKT983122:WKT983129 WUP983122:WUP983129">
      <formula1>"同居,別居配偶者と同居,別居親族と同居,別居"</formula1>
    </dataValidation>
    <dataValidation type="list" allowBlank="1" showInputMessage="1" showErrorMessage="1" sqref="H95 ID94 RZ94 ABV94 ALR94 AVN94 BFJ94 BPF94 BZB94 CIX94 CST94 DCP94 DML94 DWH94 EGD94 EPZ94 EZV94 FJR94 FTN94 GDJ94 GNF94 GXB94 HGX94 HQT94 IAP94 IKL94 IUH94 JED94 JNZ94 JXV94 KHR94 KRN94 LBJ94 LLF94 LVB94 MEX94 MOT94 MYP94 NIL94 NSH94 OCD94 OLZ94 OVV94 PFR94 PPN94 PZJ94 QJF94 QTB94 RCX94 RMT94 RWP94 SGL94 SQH94 TAD94 TJZ94 TTV94 UDR94 UNN94 UXJ94 VHF94 VRB94 WAX94 WKT94 WUP94 H65631 IE65630 SA65630 ABW65630 ALS65630 AVO65630 BFK65630 BPG65630 BZC65630 CIY65630 CSU65630 DCQ65630 DMM65630 DWI65630 EGE65630 EQA65630 EZW65630 FJS65630 FTO65630 GDK65630 GNG65630 GXC65630 HGY65630 HQU65630 IAQ65630 IKM65630 IUI65630 JEE65630 JOA65630 JXW65630 KHS65630 KRO65630 LBK65630 LLG65630 LVC65630 MEY65630 MOU65630 MYQ65630 NIM65630 NSI65630 OCE65630 OMA65630 OVW65630 PFS65630 PPO65630 PZK65630 QJG65630 QTC65630 RCY65630 RMU65630 RWQ65630 SGM65630 SQI65630 TAE65630 TKA65630 TTW65630 UDS65630 UNO65630 UXK65630 VHG65630 VRC65630 WAY65630 WKU65630 WUQ65630 H131167 IE131166 SA131166 ABW131166 ALS131166 AVO131166 BFK131166 BPG131166 BZC131166 CIY131166 CSU131166 DCQ131166 DMM131166 DWI131166 EGE131166 EQA131166 EZW131166 FJS131166 FTO131166 GDK131166 GNG131166 GXC131166 HGY131166 HQU131166 IAQ131166 IKM131166 IUI131166 JEE131166 JOA131166 JXW131166 KHS131166 KRO131166 LBK131166 LLG131166 LVC131166 MEY131166 MOU131166 MYQ131166 NIM131166 NSI131166 OCE131166 OMA131166 OVW131166 PFS131166 PPO131166 PZK131166 QJG131166 QTC131166 RCY131166 RMU131166 RWQ131166 SGM131166 SQI131166 TAE131166 TKA131166 TTW131166 UDS131166 UNO131166 UXK131166 VHG131166 VRC131166 WAY131166 WKU131166 WUQ131166 H196703 IE196702 SA196702 ABW196702 ALS196702 AVO196702 BFK196702 BPG196702 BZC196702 CIY196702 CSU196702 DCQ196702 DMM196702 DWI196702 EGE196702 EQA196702 EZW196702 FJS196702 FTO196702 GDK196702 GNG196702 GXC196702 HGY196702 HQU196702 IAQ196702 IKM196702 IUI196702 JEE196702 JOA196702 JXW196702 KHS196702 KRO196702 LBK196702 LLG196702 LVC196702 MEY196702 MOU196702 MYQ196702 NIM196702 NSI196702 OCE196702 OMA196702 OVW196702 PFS196702 PPO196702 PZK196702 QJG196702 QTC196702 RCY196702 RMU196702 RWQ196702 SGM196702 SQI196702 TAE196702 TKA196702 TTW196702 UDS196702 UNO196702 UXK196702 VHG196702 VRC196702 WAY196702 WKU196702 WUQ196702 H262239 IE262238 SA262238 ABW262238 ALS262238 AVO262238 BFK262238 BPG262238 BZC262238 CIY262238 CSU262238 DCQ262238 DMM262238 DWI262238 EGE262238 EQA262238 EZW262238 FJS262238 FTO262238 GDK262238 GNG262238 GXC262238 HGY262238 HQU262238 IAQ262238 IKM262238 IUI262238 JEE262238 JOA262238 JXW262238 KHS262238 KRO262238 LBK262238 LLG262238 LVC262238 MEY262238 MOU262238 MYQ262238 NIM262238 NSI262238 OCE262238 OMA262238 OVW262238 PFS262238 PPO262238 PZK262238 QJG262238 QTC262238 RCY262238 RMU262238 RWQ262238 SGM262238 SQI262238 TAE262238 TKA262238 TTW262238 UDS262238 UNO262238 UXK262238 VHG262238 VRC262238 WAY262238 WKU262238 WUQ262238 H327775 IE327774 SA327774 ABW327774 ALS327774 AVO327774 BFK327774 BPG327774 BZC327774 CIY327774 CSU327774 DCQ327774 DMM327774 DWI327774 EGE327774 EQA327774 EZW327774 FJS327774 FTO327774 GDK327774 GNG327774 GXC327774 HGY327774 HQU327774 IAQ327774 IKM327774 IUI327774 JEE327774 JOA327774 JXW327774 KHS327774 KRO327774 LBK327774 LLG327774 LVC327774 MEY327774 MOU327774 MYQ327774 NIM327774 NSI327774 OCE327774 OMA327774 OVW327774 PFS327774 PPO327774 PZK327774 QJG327774 QTC327774 RCY327774 RMU327774 RWQ327774 SGM327774 SQI327774 TAE327774 TKA327774 TTW327774 UDS327774 UNO327774 UXK327774 VHG327774 VRC327774 WAY327774 WKU327774 WUQ327774 H393311 IE393310 SA393310 ABW393310 ALS393310 AVO393310 BFK393310 BPG393310 BZC393310 CIY393310 CSU393310 DCQ393310 DMM393310 DWI393310 EGE393310 EQA393310 EZW393310 FJS393310 FTO393310 GDK393310 GNG393310 GXC393310 HGY393310 HQU393310 IAQ393310 IKM393310 IUI393310 JEE393310 JOA393310 JXW393310 KHS393310 KRO393310 LBK393310 LLG393310 LVC393310 MEY393310 MOU393310 MYQ393310 NIM393310 NSI393310 OCE393310 OMA393310 OVW393310 PFS393310 PPO393310 PZK393310 QJG393310 QTC393310 RCY393310 RMU393310 RWQ393310 SGM393310 SQI393310 TAE393310 TKA393310 TTW393310 UDS393310 UNO393310 UXK393310 VHG393310 VRC393310 WAY393310 WKU393310 WUQ393310 H458847 IE458846 SA458846 ABW458846 ALS458846 AVO458846 BFK458846 BPG458846 BZC458846 CIY458846 CSU458846 DCQ458846 DMM458846 DWI458846 EGE458846 EQA458846 EZW458846 FJS458846 FTO458846 GDK458846 GNG458846 GXC458846 HGY458846 HQU458846 IAQ458846 IKM458846 IUI458846 JEE458846 JOA458846 JXW458846 KHS458846 KRO458846 LBK458846 LLG458846 LVC458846 MEY458846 MOU458846 MYQ458846 NIM458846 NSI458846 OCE458846 OMA458846 OVW458846 PFS458846 PPO458846 PZK458846 QJG458846 QTC458846 RCY458846 RMU458846 RWQ458846 SGM458846 SQI458846 TAE458846 TKA458846 TTW458846 UDS458846 UNO458846 UXK458846 VHG458846 VRC458846 WAY458846 WKU458846 WUQ458846 H524383 IE524382 SA524382 ABW524382 ALS524382 AVO524382 BFK524382 BPG524382 BZC524382 CIY524382 CSU524382 DCQ524382 DMM524382 DWI524382 EGE524382 EQA524382 EZW524382 FJS524382 FTO524382 GDK524382 GNG524382 GXC524382 HGY524382 HQU524382 IAQ524382 IKM524382 IUI524382 JEE524382 JOA524382 JXW524382 KHS524382 KRO524382 LBK524382 LLG524382 LVC524382 MEY524382 MOU524382 MYQ524382 NIM524382 NSI524382 OCE524382 OMA524382 OVW524382 PFS524382 PPO524382 PZK524382 QJG524382 QTC524382 RCY524382 RMU524382 RWQ524382 SGM524382 SQI524382 TAE524382 TKA524382 TTW524382 UDS524382 UNO524382 UXK524382 VHG524382 VRC524382 WAY524382 WKU524382 WUQ524382 H589919 IE589918 SA589918 ABW589918 ALS589918 AVO589918 BFK589918 BPG589918 BZC589918 CIY589918 CSU589918 DCQ589918 DMM589918 DWI589918 EGE589918 EQA589918 EZW589918 FJS589918 FTO589918 GDK589918 GNG589918 GXC589918 HGY589918 HQU589918 IAQ589918 IKM589918 IUI589918 JEE589918 JOA589918 JXW589918 KHS589918 KRO589918 LBK589918 LLG589918 LVC589918 MEY589918 MOU589918 MYQ589918 NIM589918 NSI589918 OCE589918 OMA589918 OVW589918 PFS589918 PPO589918 PZK589918 QJG589918 QTC589918 RCY589918 RMU589918 RWQ589918 SGM589918 SQI589918 TAE589918 TKA589918 TTW589918 UDS589918 UNO589918 UXK589918 VHG589918 VRC589918 WAY589918 WKU589918 WUQ589918 H655455 IE655454 SA655454 ABW655454 ALS655454 AVO655454 BFK655454 BPG655454 BZC655454 CIY655454 CSU655454 DCQ655454 DMM655454 DWI655454 EGE655454 EQA655454 EZW655454 FJS655454 FTO655454 GDK655454 GNG655454 GXC655454 HGY655454 HQU655454 IAQ655454 IKM655454 IUI655454 JEE655454 JOA655454 JXW655454 KHS655454 KRO655454 LBK655454 LLG655454 LVC655454 MEY655454 MOU655454 MYQ655454 NIM655454 NSI655454 OCE655454 OMA655454 OVW655454 PFS655454 PPO655454 PZK655454 QJG655454 QTC655454 RCY655454 RMU655454 RWQ655454 SGM655454 SQI655454 TAE655454 TKA655454 TTW655454 UDS655454 UNO655454 UXK655454 VHG655454 VRC655454 WAY655454 WKU655454 WUQ655454 H720991 IE720990 SA720990 ABW720990 ALS720990 AVO720990 BFK720990 BPG720990 BZC720990 CIY720990 CSU720990 DCQ720990 DMM720990 DWI720990 EGE720990 EQA720990 EZW720990 FJS720990 FTO720990 GDK720990 GNG720990 GXC720990 HGY720990 HQU720990 IAQ720990 IKM720990 IUI720990 JEE720990 JOA720990 JXW720990 KHS720990 KRO720990 LBK720990 LLG720990 LVC720990 MEY720990 MOU720990 MYQ720990 NIM720990 NSI720990 OCE720990 OMA720990 OVW720990 PFS720990 PPO720990 PZK720990 QJG720990 QTC720990 RCY720990 RMU720990 RWQ720990 SGM720990 SQI720990 TAE720990 TKA720990 TTW720990 UDS720990 UNO720990 UXK720990 VHG720990 VRC720990 WAY720990 WKU720990 WUQ720990 H786527 IE786526 SA786526 ABW786526 ALS786526 AVO786526 BFK786526 BPG786526 BZC786526 CIY786526 CSU786526 DCQ786526 DMM786526 DWI786526 EGE786526 EQA786526 EZW786526 FJS786526 FTO786526 GDK786526 GNG786526 GXC786526 HGY786526 HQU786526 IAQ786526 IKM786526 IUI786526 JEE786526 JOA786526 JXW786526 KHS786526 KRO786526 LBK786526 LLG786526 LVC786526 MEY786526 MOU786526 MYQ786526 NIM786526 NSI786526 OCE786526 OMA786526 OVW786526 PFS786526 PPO786526 PZK786526 QJG786526 QTC786526 RCY786526 RMU786526 RWQ786526 SGM786526 SQI786526 TAE786526 TKA786526 TTW786526 UDS786526 UNO786526 UXK786526 VHG786526 VRC786526 WAY786526 WKU786526 WUQ786526 H852063 IE852062 SA852062 ABW852062 ALS852062 AVO852062 BFK852062 BPG852062 BZC852062 CIY852062 CSU852062 DCQ852062 DMM852062 DWI852062 EGE852062 EQA852062 EZW852062 FJS852062 FTO852062 GDK852062 GNG852062 GXC852062 HGY852062 HQU852062 IAQ852062 IKM852062 IUI852062 JEE852062 JOA852062 JXW852062 KHS852062 KRO852062 LBK852062 LLG852062 LVC852062 MEY852062 MOU852062 MYQ852062 NIM852062 NSI852062 OCE852062 OMA852062 OVW852062 PFS852062 PPO852062 PZK852062 QJG852062 QTC852062 RCY852062 RMU852062 RWQ852062 SGM852062 SQI852062 TAE852062 TKA852062 TTW852062 UDS852062 UNO852062 UXK852062 VHG852062 VRC852062 WAY852062 WKU852062 WUQ852062 H917599 IE917598 SA917598 ABW917598 ALS917598 AVO917598 BFK917598 BPG917598 BZC917598 CIY917598 CSU917598 DCQ917598 DMM917598 DWI917598 EGE917598 EQA917598 EZW917598 FJS917598 FTO917598 GDK917598 GNG917598 GXC917598 HGY917598 HQU917598 IAQ917598 IKM917598 IUI917598 JEE917598 JOA917598 JXW917598 KHS917598 KRO917598 LBK917598 LLG917598 LVC917598 MEY917598 MOU917598 MYQ917598 NIM917598 NSI917598 OCE917598 OMA917598 OVW917598 PFS917598 PPO917598 PZK917598 QJG917598 QTC917598 RCY917598 RMU917598 RWQ917598 SGM917598 SQI917598 TAE917598 TKA917598 TTW917598 UDS917598 UNO917598 UXK917598 VHG917598 VRC917598 WAY917598 WKU917598 WUQ917598 H983135 IE983134 SA983134 ABW983134 ALS983134 AVO983134 BFK983134 BPG983134 BZC983134 CIY983134 CSU983134 DCQ983134 DMM983134 DWI983134 EGE983134 EQA983134 EZW983134 FJS983134 FTO983134 GDK983134 GNG983134 GXC983134 HGY983134 HQU983134 IAQ983134 IKM983134 IUI983134 JEE983134 JOA983134 JXW983134 KHS983134 KRO983134 LBK983134 LLG983134 LVC983134 MEY983134 MOU983134 MYQ983134 NIM983134 NSI983134 OCE983134 OMA983134 OVW983134 PFS983134 PPO983134 PZK983134 QJG983134 QTC983134 RCY983134 RMU983134 RWQ983134 SGM983134 SQI983134 TAE983134 TKA983134 TTW983134 UDS983134 UNO983134 UXK983134 VHG983134 VRC983134 WAY983134 WKU983134 WUQ983134">
      <formula1>"有,無"</formula1>
    </dataValidation>
    <dataValidation type="list" allowBlank="1" showInputMessage="1" showErrorMessage="1" sqref="D95 HZ94 RV94 ABR94 ALN94 AVJ94 BFF94 BPB94 BYX94 CIT94 CSP94 DCL94 DMH94 DWD94 EFZ94 EPV94 EZR94 FJN94 FTJ94 GDF94 GNB94 GWX94 HGT94 HQP94 IAL94 IKH94 IUD94 JDZ94 JNV94 JXR94 KHN94 KRJ94 LBF94 LLB94 LUX94 MET94 MOP94 MYL94 NIH94 NSD94 OBZ94 OLV94 OVR94 PFN94 PPJ94 PZF94 QJB94 QSX94 RCT94 RMP94 RWL94 SGH94 SQD94 SZZ94 TJV94 TTR94 UDN94 UNJ94 UXF94 VHB94 VQX94 WAT94 WKP94 WUL94 D65631 IA65630 RW65630 ABS65630 ALO65630 AVK65630 BFG65630 BPC65630 BYY65630 CIU65630 CSQ65630 DCM65630 DMI65630 DWE65630 EGA65630 EPW65630 EZS65630 FJO65630 FTK65630 GDG65630 GNC65630 GWY65630 HGU65630 HQQ65630 IAM65630 IKI65630 IUE65630 JEA65630 JNW65630 JXS65630 KHO65630 KRK65630 LBG65630 LLC65630 LUY65630 MEU65630 MOQ65630 MYM65630 NII65630 NSE65630 OCA65630 OLW65630 OVS65630 PFO65630 PPK65630 PZG65630 QJC65630 QSY65630 RCU65630 RMQ65630 RWM65630 SGI65630 SQE65630 TAA65630 TJW65630 TTS65630 UDO65630 UNK65630 UXG65630 VHC65630 VQY65630 WAU65630 WKQ65630 WUM65630 D131167 IA131166 RW131166 ABS131166 ALO131166 AVK131166 BFG131166 BPC131166 BYY131166 CIU131166 CSQ131166 DCM131166 DMI131166 DWE131166 EGA131166 EPW131166 EZS131166 FJO131166 FTK131166 GDG131166 GNC131166 GWY131166 HGU131166 HQQ131166 IAM131166 IKI131166 IUE131166 JEA131166 JNW131166 JXS131166 KHO131166 KRK131166 LBG131166 LLC131166 LUY131166 MEU131166 MOQ131166 MYM131166 NII131166 NSE131166 OCA131166 OLW131166 OVS131166 PFO131166 PPK131166 PZG131166 QJC131166 QSY131166 RCU131166 RMQ131166 RWM131166 SGI131166 SQE131166 TAA131166 TJW131166 TTS131166 UDO131166 UNK131166 UXG131166 VHC131166 VQY131166 WAU131166 WKQ131166 WUM131166 D196703 IA196702 RW196702 ABS196702 ALO196702 AVK196702 BFG196702 BPC196702 BYY196702 CIU196702 CSQ196702 DCM196702 DMI196702 DWE196702 EGA196702 EPW196702 EZS196702 FJO196702 FTK196702 GDG196702 GNC196702 GWY196702 HGU196702 HQQ196702 IAM196702 IKI196702 IUE196702 JEA196702 JNW196702 JXS196702 KHO196702 KRK196702 LBG196702 LLC196702 LUY196702 MEU196702 MOQ196702 MYM196702 NII196702 NSE196702 OCA196702 OLW196702 OVS196702 PFO196702 PPK196702 PZG196702 QJC196702 QSY196702 RCU196702 RMQ196702 RWM196702 SGI196702 SQE196702 TAA196702 TJW196702 TTS196702 UDO196702 UNK196702 UXG196702 VHC196702 VQY196702 WAU196702 WKQ196702 WUM196702 D262239 IA262238 RW262238 ABS262238 ALO262238 AVK262238 BFG262238 BPC262238 BYY262238 CIU262238 CSQ262238 DCM262238 DMI262238 DWE262238 EGA262238 EPW262238 EZS262238 FJO262238 FTK262238 GDG262238 GNC262238 GWY262238 HGU262238 HQQ262238 IAM262238 IKI262238 IUE262238 JEA262238 JNW262238 JXS262238 KHO262238 KRK262238 LBG262238 LLC262238 LUY262238 MEU262238 MOQ262238 MYM262238 NII262238 NSE262238 OCA262238 OLW262238 OVS262238 PFO262238 PPK262238 PZG262238 QJC262238 QSY262238 RCU262238 RMQ262238 RWM262238 SGI262238 SQE262238 TAA262238 TJW262238 TTS262238 UDO262238 UNK262238 UXG262238 VHC262238 VQY262238 WAU262238 WKQ262238 WUM262238 D327775 IA327774 RW327774 ABS327774 ALO327774 AVK327774 BFG327774 BPC327774 BYY327774 CIU327774 CSQ327774 DCM327774 DMI327774 DWE327774 EGA327774 EPW327774 EZS327774 FJO327774 FTK327774 GDG327774 GNC327774 GWY327774 HGU327774 HQQ327774 IAM327774 IKI327774 IUE327774 JEA327774 JNW327774 JXS327774 KHO327774 KRK327774 LBG327774 LLC327774 LUY327774 MEU327774 MOQ327774 MYM327774 NII327774 NSE327774 OCA327774 OLW327774 OVS327774 PFO327774 PPK327774 PZG327774 QJC327774 QSY327774 RCU327774 RMQ327774 RWM327774 SGI327774 SQE327774 TAA327774 TJW327774 TTS327774 UDO327774 UNK327774 UXG327774 VHC327774 VQY327774 WAU327774 WKQ327774 WUM327774 D393311 IA393310 RW393310 ABS393310 ALO393310 AVK393310 BFG393310 BPC393310 BYY393310 CIU393310 CSQ393310 DCM393310 DMI393310 DWE393310 EGA393310 EPW393310 EZS393310 FJO393310 FTK393310 GDG393310 GNC393310 GWY393310 HGU393310 HQQ393310 IAM393310 IKI393310 IUE393310 JEA393310 JNW393310 JXS393310 KHO393310 KRK393310 LBG393310 LLC393310 LUY393310 MEU393310 MOQ393310 MYM393310 NII393310 NSE393310 OCA393310 OLW393310 OVS393310 PFO393310 PPK393310 PZG393310 QJC393310 QSY393310 RCU393310 RMQ393310 RWM393310 SGI393310 SQE393310 TAA393310 TJW393310 TTS393310 UDO393310 UNK393310 UXG393310 VHC393310 VQY393310 WAU393310 WKQ393310 WUM393310 D458847 IA458846 RW458846 ABS458846 ALO458846 AVK458846 BFG458846 BPC458846 BYY458846 CIU458846 CSQ458846 DCM458846 DMI458846 DWE458846 EGA458846 EPW458846 EZS458846 FJO458846 FTK458846 GDG458846 GNC458846 GWY458846 HGU458846 HQQ458846 IAM458846 IKI458846 IUE458846 JEA458846 JNW458846 JXS458846 KHO458846 KRK458846 LBG458846 LLC458846 LUY458846 MEU458846 MOQ458846 MYM458846 NII458846 NSE458846 OCA458846 OLW458846 OVS458846 PFO458846 PPK458846 PZG458846 QJC458846 QSY458846 RCU458846 RMQ458846 RWM458846 SGI458846 SQE458846 TAA458846 TJW458846 TTS458846 UDO458846 UNK458846 UXG458846 VHC458846 VQY458846 WAU458846 WKQ458846 WUM458846 D524383 IA524382 RW524382 ABS524382 ALO524382 AVK524382 BFG524382 BPC524382 BYY524382 CIU524382 CSQ524382 DCM524382 DMI524382 DWE524382 EGA524382 EPW524382 EZS524382 FJO524382 FTK524382 GDG524382 GNC524382 GWY524382 HGU524382 HQQ524382 IAM524382 IKI524382 IUE524382 JEA524382 JNW524382 JXS524382 KHO524382 KRK524382 LBG524382 LLC524382 LUY524382 MEU524382 MOQ524382 MYM524382 NII524382 NSE524382 OCA524382 OLW524382 OVS524382 PFO524382 PPK524382 PZG524382 QJC524382 QSY524382 RCU524382 RMQ524382 RWM524382 SGI524382 SQE524382 TAA524382 TJW524382 TTS524382 UDO524382 UNK524382 UXG524382 VHC524382 VQY524382 WAU524382 WKQ524382 WUM524382 D589919 IA589918 RW589918 ABS589918 ALO589918 AVK589918 BFG589918 BPC589918 BYY589918 CIU589918 CSQ589918 DCM589918 DMI589918 DWE589918 EGA589918 EPW589918 EZS589918 FJO589918 FTK589918 GDG589918 GNC589918 GWY589918 HGU589918 HQQ589918 IAM589918 IKI589918 IUE589918 JEA589918 JNW589918 JXS589918 KHO589918 KRK589918 LBG589918 LLC589918 LUY589918 MEU589918 MOQ589918 MYM589918 NII589918 NSE589918 OCA589918 OLW589918 OVS589918 PFO589918 PPK589918 PZG589918 QJC589918 QSY589918 RCU589918 RMQ589918 RWM589918 SGI589918 SQE589918 TAA589918 TJW589918 TTS589918 UDO589918 UNK589918 UXG589918 VHC589918 VQY589918 WAU589918 WKQ589918 WUM589918 D655455 IA655454 RW655454 ABS655454 ALO655454 AVK655454 BFG655454 BPC655454 BYY655454 CIU655454 CSQ655454 DCM655454 DMI655454 DWE655454 EGA655454 EPW655454 EZS655454 FJO655454 FTK655454 GDG655454 GNC655454 GWY655454 HGU655454 HQQ655454 IAM655454 IKI655454 IUE655454 JEA655454 JNW655454 JXS655454 KHO655454 KRK655454 LBG655454 LLC655454 LUY655454 MEU655454 MOQ655454 MYM655454 NII655454 NSE655454 OCA655454 OLW655454 OVS655454 PFO655454 PPK655454 PZG655454 QJC655454 QSY655454 RCU655454 RMQ655454 RWM655454 SGI655454 SQE655454 TAA655454 TJW655454 TTS655454 UDO655454 UNK655454 UXG655454 VHC655454 VQY655454 WAU655454 WKQ655454 WUM655454 D720991 IA720990 RW720990 ABS720990 ALO720990 AVK720990 BFG720990 BPC720990 BYY720990 CIU720990 CSQ720990 DCM720990 DMI720990 DWE720990 EGA720990 EPW720990 EZS720990 FJO720990 FTK720990 GDG720990 GNC720990 GWY720990 HGU720990 HQQ720990 IAM720990 IKI720990 IUE720990 JEA720990 JNW720990 JXS720990 KHO720990 KRK720990 LBG720990 LLC720990 LUY720990 MEU720990 MOQ720990 MYM720990 NII720990 NSE720990 OCA720990 OLW720990 OVS720990 PFO720990 PPK720990 PZG720990 QJC720990 QSY720990 RCU720990 RMQ720990 RWM720990 SGI720990 SQE720990 TAA720990 TJW720990 TTS720990 UDO720990 UNK720990 UXG720990 VHC720990 VQY720990 WAU720990 WKQ720990 WUM720990 D786527 IA786526 RW786526 ABS786526 ALO786526 AVK786526 BFG786526 BPC786526 BYY786526 CIU786526 CSQ786526 DCM786526 DMI786526 DWE786526 EGA786526 EPW786526 EZS786526 FJO786526 FTK786526 GDG786526 GNC786526 GWY786526 HGU786526 HQQ786526 IAM786526 IKI786526 IUE786526 JEA786526 JNW786526 JXS786526 KHO786526 KRK786526 LBG786526 LLC786526 LUY786526 MEU786526 MOQ786526 MYM786526 NII786526 NSE786526 OCA786526 OLW786526 OVS786526 PFO786526 PPK786526 PZG786526 QJC786526 QSY786526 RCU786526 RMQ786526 RWM786526 SGI786526 SQE786526 TAA786526 TJW786526 TTS786526 UDO786526 UNK786526 UXG786526 VHC786526 VQY786526 WAU786526 WKQ786526 WUM786526 D852063 IA852062 RW852062 ABS852062 ALO852062 AVK852062 BFG852062 BPC852062 BYY852062 CIU852062 CSQ852062 DCM852062 DMI852062 DWE852062 EGA852062 EPW852062 EZS852062 FJO852062 FTK852062 GDG852062 GNC852062 GWY852062 HGU852062 HQQ852062 IAM852062 IKI852062 IUE852062 JEA852062 JNW852062 JXS852062 KHO852062 KRK852062 LBG852062 LLC852062 LUY852062 MEU852062 MOQ852062 MYM852062 NII852062 NSE852062 OCA852062 OLW852062 OVS852062 PFO852062 PPK852062 PZG852062 QJC852062 QSY852062 RCU852062 RMQ852062 RWM852062 SGI852062 SQE852062 TAA852062 TJW852062 TTS852062 UDO852062 UNK852062 UXG852062 VHC852062 VQY852062 WAU852062 WKQ852062 WUM852062 D917599 IA917598 RW917598 ABS917598 ALO917598 AVK917598 BFG917598 BPC917598 BYY917598 CIU917598 CSQ917598 DCM917598 DMI917598 DWE917598 EGA917598 EPW917598 EZS917598 FJO917598 FTK917598 GDG917598 GNC917598 GWY917598 HGU917598 HQQ917598 IAM917598 IKI917598 IUE917598 JEA917598 JNW917598 JXS917598 KHO917598 KRK917598 LBG917598 LLC917598 LUY917598 MEU917598 MOQ917598 MYM917598 NII917598 NSE917598 OCA917598 OLW917598 OVS917598 PFO917598 PPK917598 PZG917598 QJC917598 QSY917598 RCU917598 RMQ917598 RWM917598 SGI917598 SQE917598 TAA917598 TJW917598 TTS917598 UDO917598 UNK917598 UXG917598 VHC917598 VQY917598 WAU917598 WKQ917598 WUM917598 D983135 IA983134 RW983134 ABS983134 ALO983134 AVK983134 BFG983134 BPC983134 BYY983134 CIU983134 CSQ983134 DCM983134 DMI983134 DWE983134 EGA983134 EPW983134 EZS983134 FJO983134 FTK983134 GDG983134 GNC983134 GWY983134 HGU983134 HQQ983134 IAM983134 IKI983134 IUE983134 JEA983134 JNW983134 JXS983134 KHO983134 KRK983134 LBG983134 LLC983134 LUY983134 MEU983134 MOQ983134 MYM983134 NII983134 NSE983134 OCA983134 OLW983134 OVS983134 PFO983134 PPK983134 PZG983134 QJC983134 QSY983134 RCU983134 RMQ983134 RWM983134 SGI983134 SQE983134 TAA983134 TJW983134 TTS983134 UDO983134 UNK983134 UXG983134 VHC983134 VQY983134 WAU983134 WKQ983134 WUM983134">
      <formula1>"離別等,死別"</formula1>
    </dataValidation>
    <dataValidation type="list" allowBlank="1" showInputMessage="1" showErrorMessage="1" sqref="WUN983122:WUN983129 IH82:IH89 SD82:SD89 ABZ82:ABZ89 ALV82:ALV89 AVR82:AVR89 BFN82:BFN89 BPJ82:BPJ89 BZF82:BZF89 CJB82:CJB89 CSX82:CSX89 DCT82:DCT89 DMP82:DMP89 DWL82:DWL89 EGH82:EGH89 EQD82:EQD89 EZZ82:EZZ89 FJV82:FJV89 FTR82:FTR89 GDN82:GDN89 GNJ82:GNJ89 GXF82:GXF89 HHB82:HHB89 HQX82:HQX89 IAT82:IAT89 IKP82:IKP89 IUL82:IUL89 JEH82:JEH89 JOD82:JOD89 JXZ82:JXZ89 KHV82:KHV89 KRR82:KRR89 LBN82:LBN89 LLJ82:LLJ89 LVF82:LVF89 MFB82:MFB89 MOX82:MOX89 MYT82:MYT89 NIP82:NIP89 NSL82:NSL89 OCH82:OCH89 OMD82:OMD89 OVZ82:OVZ89 PFV82:PFV89 PPR82:PPR89 PZN82:PZN89 QJJ82:QJJ89 QTF82:QTF89 RDB82:RDB89 RMX82:RMX89 RWT82:RWT89 SGP82:SGP89 SQL82:SQL89 TAH82:TAH89 TKD82:TKD89 TTZ82:TTZ89 UDV82:UDV89 UNR82:UNR89 UXN82:UXN89 VHJ82:VHJ89 VRF82:VRF89 WBB82:WBB89 WKX82:WKX89 WUT82:WUT89 E65619:E65626 IB65618:IB65625 RX65618:RX65625 ABT65618:ABT65625 ALP65618:ALP65625 AVL65618:AVL65625 BFH65618:BFH65625 BPD65618:BPD65625 BYZ65618:BYZ65625 CIV65618:CIV65625 CSR65618:CSR65625 DCN65618:DCN65625 DMJ65618:DMJ65625 DWF65618:DWF65625 EGB65618:EGB65625 EPX65618:EPX65625 EZT65618:EZT65625 FJP65618:FJP65625 FTL65618:FTL65625 GDH65618:GDH65625 GND65618:GND65625 GWZ65618:GWZ65625 HGV65618:HGV65625 HQR65618:HQR65625 IAN65618:IAN65625 IKJ65618:IKJ65625 IUF65618:IUF65625 JEB65618:JEB65625 JNX65618:JNX65625 JXT65618:JXT65625 KHP65618:KHP65625 KRL65618:KRL65625 LBH65618:LBH65625 LLD65618:LLD65625 LUZ65618:LUZ65625 MEV65618:MEV65625 MOR65618:MOR65625 MYN65618:MYN65625 NIJ65618:NIJ65625 NSF65618:NSF65625 OCB65618:OCB65625 OLX65618:OLX65625 OVT65618:OVT65625 PFP65618:PFP65625 PPL65618:PPL65625 PZH65618:PZH65625 QJD65618:QJD65625 QSZ65618:QSZ65625 RCV65618:RCV65625 RMR65618:RMR65625 RWN65618:RWN65625 SGJ65618:SGJ65625 SQF65618:SQF65625 TAB65618:TAB65625 TJX65618:TJX65625 TTT65618:TTT65625 UDP65618:UDP65625 UNL65618:UNL65625 UXH65618:UXH65625 VHD65618:VHD65625 VQZ65618:VQZ65625 WAV65618:WAV65625 WKR65618:WKR65625 WUN65618:WUN65625 E131155:E131162 IB131154:IB131161 RX131154:RX131161 ABT131154:ABT131161 ALP131154:ALP131161 AVL131154:AVL131161 BFH131154:BFH131161 BPD131154:BPD131161 BYZ131154:BYZ131161 CIV131154:CIV131161 CSR131154:CSR131161 DCN131154:DCN131161 DMJ131154:DMJ131161 DWF131154:DWF131161 EGB131154:EGB131161 EPX131154:EPX131161 EZT131154:EZT131161 FJP131154:FJP131161 FTL131154:FTL131161 GDH131154:GDH131161 GND131154:GND131161 GWZ131154:GWZ131161 HGV131154:HGV131161 HQR131154:HQR131161 IAN131154:IAN131161 IKJ131154:IKJ131161 IUF131154:IUF131161 JEB131154:JEB131161 JNX131154:JNX131161 JXT131154:JXT131161 KHP131154:KHP131161 KRL131154:KRL131161 LBH131154:LBH131161 LLD131154:LLD131161 LUZ131154:LUZ131161 MEV131154:MEV131161 MOR131154:MOR131161 MYN131154:MYN131161 NIJ131154:NIJ131161 NSF131154:NSF131161 OCB131154:OCB131161 OLX131154:OLX131161 OVT131154:OVT131161 PFP131154:PFP131161 PPL131154:PPL131161 PZH131154:PZH131161 QJD131154:QJD131161 QSZ131154:QSZ131161 RCV131154:RCV131161 RMR131154:RMR131161 RWN131154:RWN131161 SGJ131154:SGJ131161 SQF131154:SQF131161 TAB131154:TAB131161 TJX131154:TJX131161 TTT131154:TTT131161 UDP131154:UDP131161 UNL131154:UNL131161 UXH131154:UXH131161 VHD131154:VHD131161 VQZ131154:VQZ131161 WAV131154:WAV131161 WKR131154:WKR131161 WUN131154:WUN131161 E196691:E196698 IB196690:IB196697 RX196690:RX196697 ABT196690:ABT196697 ALP196690:ALP196697 AVL196690:AVL196697 BFH196690:BFH196697 BPD196690:BPD196697 BYZ196690:BYZ196697 CIV196690:CIV196697 CSR196690:CSR196697 DCN196690:DCN196697 DMJ196690:DMJ196697 DWF196690:DWF196697 EGB196690:EGB196697 EPX196690:EPX196697 EZT196690:EZT196697 FJP196690:FJP196697 FTL196690:FTL196697 GDH196690:GDH196697 GND196690:GND196697 GWZ196690:GWZ196697 HGV196690:HGV196697 HQR196690:HQR196697 IAN196690:IAN196697 IKJ196690:IKJ196697 IUF196690:IUF196697 JEB196690:JEB196697 JNX196690:JNX196697 JXT196690:JXT196697 KHP196690:KHP196697 KRL196690:KRL196697 LBH196690:LBH196697 LLD196690:LLD196697 LUZ196690:LUZ196697 MEV196690:MEV196697 MOR196690:MOR196697 MYN196690:MYN196697 NIJ196690:NIJ196697 NSF196690:NSF196697 OCB196690:OCB196697 OLX196690:OLX196697 OVT196690:OVT196697 PFP196690:PFP196697 PPL196690:PPL196697 PZH196690:PZH196697 QJD196690:QJD196697 QSZ196690:QSZ196697 RCV196690:RCV196697 RMR196690:RMR196697 RWN196690:RWN196697 SGJ196690:SGJ196697 SQF196690:SQF196697 TAB196690:TAB196697 TJX196690:TJX196697 TTT196690:TTT196697 UDP196690:UDP196697 UNL196690:UNL196697 UXH196690:UXH196697 VHD196690:VHD196697 VQZ196690:VQZ196697 WAV196690:WAV196697 WKR196690:WKR196697 WUN196690:WUN196697 E262227:E262234 IB262226:IB262233 RX262226:RX262233 ABT262226:ABT262233 ALP262226:ALP262233 AVL262226:AVL262233 BFH262226:BFH262233 BPD262226:BPD262233 BYZ262226:BYZ262233 CIV262226:CIV262233 CSR262226:CSR262233 DCN262226:DCN262233 DMJ262226:DMJ262233 DWF262226:DWF262233 EGB262226:EGB262233 EPX262226:EPX262233 EZT262226:EZT262233 FJP262226:FJP262233 FTL262226:FTL262233 GDH262226:GDH262233 GND262226:GND262233 GWZ262226:GWZ262233 HGV262226:HGV262233 HQR262226:HQR262233 IAN262226:IAN262233 IKJ262226:IKJ262233 IUF262226:IUF262233 JEB262226:JEB262233 JNX262226:JNX262233 JXT262226:JXT262233 KHP262226:KHP262233 KRL262226:KRL262233 LBH262226:LBH262233 LLD262226:LLD262233 LUZ262226:LUZ262233 MEV262226:MEV262233 MOR262226:MOR262233 MYN262226:MYN262233 NIJ262226:NIJ262233 NSF262226:NSF262233 OCB262226:OCB262233 OLX262226:OLX262233 OVT262226:OVT262233 PFP262226:PFP262233 PPL262226:PPL262233 PZH262226:PZH262233 QJD262226:QJD262233 QSZ262226:QSZ262233 RCV262226:RCV262233 RMR262226:RMR262233 RWN262226:RWN262233 SGJ262226:SGJ262233 SQF262226:SQF262233 TAB262226:TAB262233 TJX262226:TJX262233 TTT262226:TTT262233 UDP262226:UDP262233 UNL262226:UNL262233 UXH262226:UXH262233 VHD262226:VHD262233 VQZ262226:VQZ262233 WAV262226:WAV262233 WKR262226:WKR262233 WUN262226:WUN262233 E327763:E327770 IB327762:IB327769 RX327762:RX327769 ABT327762:ABT327769 ALP327762:ALP327769 AVL327762:AVL327769 BFH327762:BFH327769 BPD327762:BPD327769 BYZ327762:BYZ327769 CIV327762:CIV327769 CSR327762:CSR327769 DCN327762:DCN327769 DMJ327762:DMJ327769 DWF327762:DWF327769 EGB327762:EGB327769 EPX327762:EPX327769 EZT327762:EZT327769 FJP327762:FJP327769 FTL327762:FTL327769 GDH327762:GDH327769 GND327762:GND327769 GWZ327762:GWZ327769 HGV327762:HGV327769 HQR327762:HQR327769 IAN327762:IAN327769 IKJ327762:IKJ327769 IUF327762:IUF327769 JEB327762:JEB327769 JNX327762:JNX327769 JXT327762:JXT327769 KHP327762:KHP327769 KRL327762:KRL327769 LBH327762:LBH327769 LLD327762:LLD327769 LUZ327762:LUZ327769 MEV327762:MEV327769 MOR327762:MOR327769 MYN327762:MYN327769 NIJ327762:NIJ327769 NSF327762:NSF327769 OCB327762:OCB327769 OLX327762:OLX327769 OVT327762:OVT327769 PFP327762:PFP327769 PPL327762:PPL327769 PZH327762:PZH327769 QJD327762:QJD327769 QSZ327762:QSZ327769 RCV327762:RCV327769 RMR327762:RMR327769 RWN327762:RWN327769 SGJ327762:SGJ327769 SQF327762:SQF327769 TAB327762:TAB327769 TJX327762:TJX327769 TTT327762:TTT327769 UDP327762:UDP327769 UNL327762:UNL327769 UXH327762:UXH327769 VHD327762:VHD327769 VQZ327762:VQZ327769 WAV327762:WAV327769 WKR327762:WKR327769 WUN327762:WUN327769 E393299:E393306 IB393298:IB393305 RX393298:RX393305 ABT393298:ABT393305 ALP393298:ALP393305 AVL393298:AVL393305 BFH393298:BFH393305 BPD393298:BPD393305 BYZ393298:BYZ393305 CIV393298:CIV393305 CSR393298:CSR393305 DCN393298:DCN393305 DMJ393298:DMJ393305 DWF393298:DWF393305 EGB393298:EGB393305 EPX393298:EPX393305 EZT393298:EZT393305 FJP393298:FJP393305 FTL393298:FTL393305 GDH393298:GDH393305 GND393298:GND393305 GWZ393298:GWZ393305 HGV393298:HGV393305 HQR393298:HQR393305 IAN393298:IAN393305 IKJ393298:IKJ393305 IUF393298:IUF393305 JEB393298:JEB393305 JNX393298:JNX393305 JXT393298:JXT393305 KHP393298:KHP393305 KRL393298:KRL393305 LBH393298:LBH393305 LLD393298:LLD393305 LUZ393298:LUZ393305 MEV393298:MEV393305 MOR393298:MOR393305 MYN393298:MYN393305 NIJ393298:NIJ393305 NSF393298:NSF393305 OCB393298:OCB393305 OLX393298:OLX393305 OVT393298:OVT393305 PFP393298:PFP393305 PPL393298:PPL393305 PZH393298:PZH393305 QJD393298:QJD393305 QSZ393298:QSZ393305 RCV393298:RCV393305 RMR393298:RMR393305 RWN393298:RWN393305 SGJ393298:SGJ393305 SQF393298:SQF393305 TAB393298:TAB393305 TJX393298:TJX393305 TTT393298:TTT393305 UDP393298:UDP393305 UNL393298:UNL393305 UXH393298:UXH393305 VHD393298:VHD393305 VQZ393298:VQZ393305 WAV393298:WAV393305 WKR393298:WKR393305 WUN393298:WUN393305 E458835:E458842 IB458834:IB458841 RX458834:RX458841 ABT458834:ABT458841 ALP458834:ALP458841 AVL458834:AVL458841 BFH458834:BFH458841 BPD458834:BPD458841 BYZ458834:BYZ458841 CIV458834:CIV458841 CSR458834:CSR458841 DCN458834:DCN458841 DMJ458834:DMJ458841 DWF458834:DWF458841 EGB458834:EGB458841 EPX458834:EPX458841 EZT458834:EZT458841 FJP458834:FJP458841 FTL458834:FTL458841 GDH458834:GDH458841 GND458834:GND458841 GWZ458834:GWZ458841 HGV458834:HGV458841 HQR458834:HQR458841 IAN458834:IAN458841 IKJ458834:IKJ458841 IUF458834:IUF458841 JEB458834:JEB458841 JNX458834:JNX458841 JXT458834:JXT458841 KHP458834:KHP458841 KRL458834:KRL458841 LBH458834:LBH458841 LLD458834:LLD458841 LUZ458834:LUZ458841 MEV458834:MEV458841 MOR458834:MOR458841 MYN458834:MYN458841 NIJ458834:NIJ458841 NSF458834:NSF458841 OCB458834:OCB458841 OLX458834:OLX458841 OVT458834:OVT458841 PFP458834:PFP458841 PPL458834:PPL458841 PZH458834:PZH458841 QJD458834:QJD458841 QSZ458834:QSZ458841 RCV458834:RCV458841 RMR458834:RMR458841 RWN458834:RWN458841 SGJ458834:SGJ458841 SQF458834:SQF458841 TAB458834:TAB458841 TJX458834:TJX458841 TTT458834:TTT458841 UDP458834:UDP458841 UNL458834:UNL458841 UXH458834:UXH458841 VHD458834:VHD458841 VQZ458834:VQZ458841 WAV458834:WAV458841 WKR458834:WKR458841 WUN458834:WUN458841 E524371:E524378 IB524370:IB524377 RX524370:RX524377 ABT524370:ABT524377 ALP524370:ALP524377 AVL524370:AVL524377 BFH524370:BFH524377 BPD524370:BPD524377 BYZ524370:BYZ524377 CIV524370:CIV524377 CSR524370:CSR524377 DCN524370:DCN524377 DMJ524370:DMJ524377 DWF524370:DWF524377 EGB524370:EGB524377 EPX524370:EPX524377 EZT524370:EZT524377 FJP524370:FJP524377 FTL524370:FTL524377 GDH524370:GDH524377 GND524370:GND524377 GWZ524370:GWZ524377 HGV524370:HGV524377 HQR524370:HQR524377 IAN524370:IAN524377 IKJ524370:IKJ524377 IUF524370:IUF524377 JEB524370:JEB524377 JNX524370:JNX524377 JXT524370:JXT524377 KHP524370:KHP524377 KRL524370:KRL524377 LBH524370:LBH524377 LLD524370:LLD524377 LUZ524370:LUZ524377 MEV524370:MEV524377 MOR524370:MOR524377 MYN524370:MYN524377 NIJ524370:NIJ524377 NSF524370:NSF524377 OCB524370:OCB524377 OLX524370:OLX524377 OVT524370:OVT524377 PFP524370:PFP524377 PPL524370:PPL524377 PZH524370:PZH524377 QJD524370:QJD524377 QSZ524370:QSZ524377 RCV524370:RCV524377 RMR524370:RMR524377 RWN524370:RWN524377 SGJ524370:SGJ524377 SQF524370:SQF524377 TAB524370:TAB524377 TJX524370:TJX524377 TTT524370:TTT524377 UDP524370:UDP524377 UNL524370:UNL524377 UXH524370:UXH524377 VHD524370:VHD524377 VQZ524370:VQZ524377 WAV524370:WAV524377 WKR524370:WKR524377 WUN524370:WUN524377 E589907:E589914 IB589906:IB589913 RX589906:RX589913 ABT589906:ABT589913 ALP589906:ALP589913 AVL589906:AVL589913 BFH589906:BFH589913 BPD589906:BPD589913 BYZ589906:BYZ589913 CIV589906:CIV589913 CSR589906:CSR589913 DCN589906:DCN589913 DMJ589906:DMJ589913 DWF589906:DWF589913 EGB589906:EGB589913 EPX589906:EPX589913 EZT589906:EZT589913 FJP589906:FJP589913 FTL589906:FTL589913 GDH589906:GDH589913 GND589906:GND589913 GWZ589906:GWZ589913 HGV589906:HGV589913 HQR589906:HQR589913 IAN589906:IAN589913 IKJ589906:IKJ589913 IUF589906:IUF589913 JEB589906:JEB589913 JNX589906:JNX589913 JXT589906:JXT589913 KHP589906:KHP589913 KRL589906:KRL589913 LBH589906:LBH589913 LLD589906:LLD589913 LUZ589906:LUZ589913 MEV589906:MEV589913 MOR589906:MOR589913 MYN589906:MYN589913 NIJ589906:NIJ589913 NSF589906:NSF589913 OCB589906:OCB589913 OLX589906:OLX589913 OVT589906:OVT589913 PFP589906:PFP589913 PPL589906:PPL589913 PZH589906:PZH589913 QJD589906:QJD589913 QSZ589906:QSZ589913 RCV589906:RCV589913 RMR589906:RMR589913 RWN589906:RWN589913 SGJ589906:SGJ589913 SQF589906:SQF589913 TAB589906:TAB589913 TJX589906:TJX589913 TTT589906:TTT589913 UDP589906:UDP589913 UNL589906:UNL589913 UXH589906:UXH589913 VHD589906:VHD589913 VQZ589906:VQZ589913 WAV589906:WAV589913 WKR589906:WKR589913 WUN589906:WUN589913 E655443:E655450 IB655442:IB655449 RX655442:RX655449 ABT655442:ABT655449 ALP655442:ALP655449 AVL655442:AVL655449 BFH655442:BFH655449 BPD655442:BPD655449 BYZ655442:BYZ655449 CIV655442:CIV655449 CSR655442:CSR655449 DCN655442:DCN655449 DMJ655442:DMJ655449 DWF655442:DWF655449 EGB655442:EGB655449 EPX655442:EPX655449 EZT655442:EZT655449 FJP655442:FJP655449 FTL655442:FTL655449 GDH655442:GDH655449 GND655442:GND655449 GWZ655442:GWZ655449 HGV655442:HGV655449 HQR655442:HQR655449 IAN655442:IAN655449 IKJ655442:IKJ655449 IUF655442:IUF655449 JEB655442:JEB655449 JNX655442:JNX655449 JXT655442:JXT655449 KHP655442:KHP655449 KRL655442:KRL655449 LBH655442:LBH655449 LLD655442:LLD655449 LUZ655442:LUZ655449 MEV655442:MEV655449 MOR655442:MOR655449 MYN655442:MYN655449 NIJ655442:NIJ655449 NSF655442:NSF655449 OCB655442:OCB655449 OLX655442:OLX655449 OVT655442:OVT655449 PFP655442:PFP655449 PPL655442:PPL655449 PZH655442:PZH655449 QJD655442:QJD655449 QSZ655442:QSZ655449 RCV655442:RCV655449 RMR655442:RMR655449 RWN655442:RWN655449 SGJ655442:SGJ655449 SQF655442:SQF655449 TAB655442:TAB655449 TJX655442:TJX655449 TTT655442:TTT655449 UDP655442:UDP655449 UNL655442:UNL655449 UXH655442:UXH655449 VHD655442:VHD655449 VQZ655442:VQZ655449 WAV655442:WAV655449 WKR655442:WKR655449 WUN655442:WUN655449 E720979:E720986 IB720978:IB720985 RX720978:RX720985 ABT720978:ABT720985 ALP720978:ALP720985 AVL720978:AVL720985 BFH720978:BFH720985 BPD720978:BPD720985 BYZ720978:BYZ720985 CIV720978:CIV720985 CSR720978:CSR720985 DCN720978:DCN720985 DMJ720978:DMJ720985 DWF720978:DWF720985 EGB720978:EGB720985 EPX720978:EPX720985 EZT720978:EZT720985 FJP720978:FJP720985 FTL720978:FTL720985 GDH720978:GDH720985 GND720978:GND720985 GWZ720978:GWZ720985 HGV720978:HGV720985 HQR720978:HQR720985 IAN720978:IAN720985 IKJ720978:IKJ720985 IUF720978:IUF720985 JEB720978:JEB720985 JNX720978:JNX720985 JXT720978:JXT720985 KHP720978:KHP720985 KRL720978:KRL720985 LBH720978:LBH720985 LLD720978:LLD720985 LUZ720978:LUZ720985 MEV720978:MEV720985 MOR720978:MOR720985 MYN720978:MYN720985 NIJ720978:NIJ720985 NSF720978:NSF720985 OCB720978:OCB720985 OLX720978:OLX720985 OVT720978:OVT720985 PFP720978:PFP720985 PPL720978:PPL720985 PZH720978:PZH720985 QJD720978:QJD720985 QSZ720978:QSZ720985 RCV720978:RCV720985 RMR720978:RMR720985 RWN720978:RWN720985 SGJ720978:SGJ720985 SQF720978:SQF720985 TAB720978:TAB720985 TJX720978:TJX720985 TTT720978:TTT720985 UDP720978:UDP720985 UNL720978:UNL720985 UXH720978:UXH720985 VHD720978:VHD720985 VQZ720978:VQZ720985 WAV720978:WAV720985 WKR720978:WKR720985 WUN720978:WUN720985 E786515:E786522 IB786514:IB786521 RX786514:RX786521 ABT786514:ABT786521 ALP786514:ALP786521 AVL786514:AVL786521 BFH786514:BFH786521 BPD786514:BPD786521 BYZ786514:BYZ786521 CIV786514:CIV786521 CSR786514:CSR786521 DCN786514:DCN786521 DMJ786514:DMJ786521 DWF786514:DWF786521 EGB786514:EGB786521 EPX786514:EPX786521 EZT786514:EZT786521 FJP786514:FJP786521 FTL786514:FTL786521 GDH786514:GDH786521 GND786514:GND786521 GWZ786514:GWZ786521 HGV786514:HGV786521 HQR786514:HQR786521 IAN786514:IAN786521 IKJ786514:IKJ786521 IUF786514:IUF786521 JEB786514:JEB786521 JNX786514:JNX786521 JXT786514:JXT786521 KHP786514:KHP786521 KRL786514:KRL786521 LBH786514:LBH786521 LLD786514:LLD786521 LUZ786514:LUZ786521 MEV786514:MEV786521 MOR786514:MOR786521 MYN786514:MYN786521 NIJ786514:NIJ786521 NSF786514:NSF786521 OCB786514:OCB786521 OLX786514:OLX786521 OVT786514:OVT786521 PFP786514:PFP786521 PPL786514:PPL786521 PZH786514:PZH786521 QJD786514:QJD786521 QSZ786514:QSZ786521 RCV786514:RCV786521 RMR786514:RMR786521 RWN786514:RWN786521 SGJ786514:SGJ786521 SQF786514:SQF786521 TAB786514:TAB786521 TJX786514:TJX786521 TTT786514:TTT786521 UDP786514:UDP786521 UNL786514:UNL786521 UXH786514:UXH786521 VHD786514:VHD786521 VQZ786514:VQZ786521 WAV786514:WAV786521 WKR786514:WKR786521 WUN786514:WUN786521 E852051:E852058 IB852050:IB852057 RX852050:RX852057 ABT852050:ABT852057 ALP852050:ALP852057 AVL852050:AVL852057 BFH852050:BFH852057 BPD852050:BPD852057 BYZ852050:BYZ852057 CIV852050:CIV852057 CSR852050:CSR852057 DCN852050:DCN852057 DMJ852050:DMJ852057 DWF852050:DWF852057 EGB852050:EGB852057 EPX852050:EPX852057 EZT852050:EZT852057 FJP852050:FJP852057 FTL852050:FTL852057 GDH852050:GDH852057 GND852050:GND852057 GWZ852050:GWZ852057 HGV852050:HGV852057 HQR852050:HQR852057 IAN852050:IAN852057 IKJ852050:IKJ852057 IUF852050:IUF852057 JEB852050:JEB852057 JNX852050:JNX852057 JXT852050:JXT852057 KHP852050:KHP852057 KRL852050:KRL852057 LBH852050:LBH852057 LLD852050:LLD852057 LUZ852050:LUZ852057 MEV852050:MEV852057 MOR852050:MOR852057 MYN852050:MYN852057 NIJ852050:NIJ852057 NSF852050:NSF852057 OCB852050:OCB852057 OLX852050:OLX852057 OVT852050:OVT852057 PFP852050:PFP852057 PPL852050:PPL852057 PZH852050:PZH852057 QJD852050:QJD852057 QSZ852050:QSZ852057 RCV852050:RCV852057 RMR852050:RMR852057 RWN852050:RWN852057 SGJ852050:SGJ852057 SQF852050:SQF852057 TAB852050:TAB852057 TJX852050:TJX852057 TTT852050:TTT852057 UDP852050:UDP852057 UNL852050:UNL852057 UXH852050:UXH852057 VHD852050:VHD852057 VQZ852050:VQZ852057 WAV852050:WAV852057 WKR852050:WKR852057 WUN852050:WUN852057 E917587:E917594 IB917586:IB917593 RX917586:RX917593 ABT917586:ABT917593 ALP917586:ALP917593 AVL917586:AVL917593 BFH917586:BFH917593 BPD917586:BPD917593 BYZ917586:BYZ917593 CIV917586:CIV917593 CSR917586:CSR917593 DCN917586:DCN917593 DMJ917586:DMJ917593 DWF917586:DWF917593 EGB917586:EGB917593 EPX917586:EPX917593 EZT917586:EZT917593 FJP917586:FJP917593 FTL917586:FTL917593 GDH917586:GDH917593 GND917586:GND917593 GWZ917586:GWZ917593 HGV917586:HGV917593 HQR917586:HQR917593 IAN917586:IAN917593 IKJ917586:IKJ917593 IUF917586:IUF917593 JEB917586:JEB917593 JNX917586:JNX917593 JXT917586:JXT917593 KHP917586:KHP917593 KRL917586:KRL917593 LBH917586:LBH917593 LLD917586:LLD917593 LUZ917586:LUZ917593 MEV917586:MEV917593 MOR917586:MOR917593 MYN917586:MYN917593 NIJ917586:NIJ917593 NSF917586:NSF917593 OCB917586:OCB917593 OLX917586:OLX917593 OVT917586:OVT917593 PFP917586:PFP917593 PPL917586:PPL917593 PZH917586:PZH917593 QJD917586:QJD917593 QSZ917586:QSZ917593 RCV917586:RCV917593 RMR917586:RMR917593 RWN917586:RWN917593 SGJ917586:SGJ917593 SQF917586:SQF917593 TAB917586:TAB917593 TJX917586:TJX917593 TTT917586:TTT917593 UDP917586:UDP917593 UNL917586:UNL917593 UXH917586:UXH917593 VHD917586:VHD917593 VQZ917586:VQZ917593 WAV917586:WAV917593 WKR917586:WKR917593 WUN917586:WUN917593 E983123:E983130 IB983122:IB983129 RX983122:RX983129 ABT983122:ABT983129 ALP983122:ALP983129 AVL983122:AVL983129 BFH983122:BFH983129 BPD983122:BPD983129 BYZ983122:BYZ983129 CIV983122:CIV983129 CSR983122:CSR983129 DCN983122:DCN983129 DMJ983122:DMJ983129 DWF983122:DWF983129 EGB983122:EGB983129 EPX983122:EPX983129 EZT983122:EZT983129 FJP983122:FJP983129 FTL983122:FTL983129 GDH983122:GDH983129 GND983122:GND983129 GWZ983122:GWZ983129 HGV983122:HGV983129 HQR983122:HQR983129 IAN983122:IAN983129 IKJ983122:IKJ983129 IUF983122:IUF983129 JEB983122:JEB983129 JNX983122:JNX983129 JXT983122:JXT983129 KHP983122:KHP983129 KRL983122:KRL983129 LBH983122:LBH983129 LLD983122:LLD983129 LUZ983122:LUZ983129 MEV983122:MEV983129 MOR983122:MOR983129 MYN983122:MYN983129 NIJ983122:NIJ983129 NSF983122:NSF983129 OCB983122:OCB983129 OLX983122:OLX983129 OVT983122:OVT983129 PFP983122:PFP983129 PPL983122:PPL983129 PZH983122:PZH983129 QJD983122:QJD983129 QSZ983122:QSZ983129 RCV983122:RCV983129 RMR983122:RMR983129 RWN983122:RWN983129 SGJ983122:SGJ983129 SQF983122:SQF983129 TAB983122:TAB983129 TJX983122:TJX983129 TTT983122:TTT983129 UDP983122:UDP983129 UNL983122:UNL983129 UXH983122:UXH983129 VHD983122:VHD983129 VQZ983122:VQZ983129 WAV983122:WAV983129 WKR983122:WKR983129">
      <formula1>"祖父,祖母,父,母,子,孫,兄,姉,弟,妹"</formula1>
    </dataValidation>
    <dataValidation type="list" allowBlank="1" showInputMessage="1" showErrorMessage="1" sqref="E5 IB4 RX4 ABT4 ALP4 AVL4 BFH4 BPD4 BYZ4 CIV4 CSR4 DCN4 DMJ4 DWF4 EGB4 EPX4 EZT4 FJP4 FTL4 GDH4 GND4 GWZ4 HGV4 HQR4 IAN4 IKJ4 IUF4 JEB4 JNX4 JXT4 KHP4 KRL4 LBH4 LLD4 LUZ4 MEV4 MOR4 MYN4 NIJ4 NSF4 OCB4 OLX4 OVT4 PFP4 PPL4 PZH4 QJD4 QSZ4 RCV4 RMR4 RWN4 SGJ4 SQF4 TAB4 TJX4 TTT4 UDP4 UNL4 UXH4 VHD4 VQZ4 WAV4 WKR4 WUN4 E65552 IB65551 RX65551 ABT65551 ALP65551 AVL65551 BFH65551 BPD65551 BYZ65551 CIV65551 CSR65551 DCN65551 DMJ65551 DWF65551 EGB65551 EPX65551 EZT65551 FJP65551 FTL65551 GDH65551 GND65551 GWZ65551 HGV65551 HQR65551 IAN65551 IKJ65551 IUF65551 JEB65551 JNX65551 JXT65551 KHP65551 KRL65551 LBH65551 LLD65551 LUZ65551 MEV65551 MOR65551 MYN65551 NIJ65551 NSF65551 OCB65551 OLX65551 OVT65551 PFP65551 PPL65551 PZH65551 QJD65551 QSZ65551 RCV65551 RMR65551 RWN65551 SGJ65551 SQF65551 TAB65551 TJX65551 TTT65551 UDP65551 UNL65551 UXH65551 VHD65551 VQZ65551 WAV65551 WKR65551 WUN65551 E131088 IB131087 RX131087 ABT131087 ALP131087 AVL131087 BFH131087 BPD131087 BYZ131087 CIV131087 CSR131087 DCN131087 DMJ131087 DWF131087 EGB131087 EPX131087 EZT131087 FJP131087 FTL131087 GDH131087 GND131087 GWZ131087 HGV131087 HQR131087 IAN131087 IKJ131087 IUF131087 JEB131087 JNX131087 JXT131087 KHP131087 KRL131087 LBH131087 LLD131087 LUZ131087 MEV131087 MOR131087 MYN131087 NIJ131087 NSF131087 OCB131087 OLX131087 OVT131087 PFP131087 PPL131087 PZH131087 QJD131087 QSZ131087 RCV131087 RMR131087 RWN131087 SGJ131087 SQF131087 TAB131087 TJX131087 TTT131087 UDP131087 UNL131087 UXH131087 VHD131087 VQZ131087 WAV131087 WKR131087 WUN131087 E196624 IB196623 RX196623 ABT196623 ALP196623 AVL196623 BFH196623 BPD196623 BYZ196623 CIV196623 CSR196623 DCN196623 DMJ196623 DWF196623 EGB196623 EPX196623 EZT196623 FJP196623 FTL196623 GDH196623 GND196623 GWZ196623 HGV196623 HQR196623 IAN196623 IKJ196623 IUF196623 JEB196623 JNX196623 JXT196623 KHP196623 KRL196623 LBH196623 LLD196623 LUZ196623 MEV196623 MOR196623 MYN196623 NIJ196623 NSF196623 OCB196623 OLX196623 OVT196623 PFP196623 PPL196623 PZH196623 QJD196623 QSZ196623 RCV196623 RMR196623 RWN196623 SGJ196623 SQF196623 TAB196623 TJX196623 TTT196623 UDP196623 UNL196623 UXH196623 VHD196623 VQZ196623 WAV196623 WKR196623 WUN196623 E262160 IB262159 RX262159 ABT262159 ALP262159 AVL262159 BFH262159 BPD262159 BYZ262159 CIV262159 CSR262159 DCN262159 DMJ262159 DWF262159 EGB262159 EPX262159 EZT262159 FJP262159 FTL262159 GDH262159 GND262159 GWZ262159 HGV262159 HQR262159 IAN262159 IKJ262159 IUF262159 JEB262159 JNX262159 JXT262159 KHP262159 KRL262159 LBH262159 LLD262159 LUZ262159 MEV262159 MOR262159 MYN262159 NIJ262159 NSF262159 OCB262159 OLX262159 OVT262159 PFP262159 PPL262159 PZH262159 QJD262159 QSZ262159 RCV262159 RMR262159 RWN262159 SGJ262159 SQF262159 TAB262159 TJX262159 TTT262159 UDP262159 UNL262159 UXH262159 VHD262159 VQZ262159 WAV262159 WKR262159 WUN262159 E327696 IB327695 RX327695 ABT327695 ALP327695 AVL327695 BFH327695 BPD327695 BYZ327695 CIV327695 CSR327695 DCN327695 DMJ327695 DWF327695 EGB327695 EPX327695 EZT327695 FJP327695 FTL327695 GDH327695 GND327695 GWZ327695 HGV327695 HQR327695 IAN327695 IKJ327695 IUF327695 JEB327695 JNX327695 JXT327695 KHP327695 KRL327695 LBH327695 LLD327695 LUZ327695 MEV327695 MOR327695 MYN327695 NIJ327695 NSF327695 OCB327695 OLX327695 OVT327695 PFP327695 PPL327695 PZH327695 QJD327695 QSZ327695 RCV327695 RMR327695 RWN327695 SGJ327695 SQF327695 TAB327695 TJX327695 TTT327695 UDP327695 UNL327695 UXH327695 VHD327695 VQZ327695 WAV327695 WKR327695 WUN327695 E393232 IB393231 RX393231 ABT393231 ALP393231 AVL393231 BFH393231 BPD393231 BYZ393231 CIV393231 CSR393231 DCN393231 DMJ393231 DWF393231 EGB393231 EPX393231 EZT393231 FJP393231 FTL393231 GDH393231 GND393231 GWZ393231 HGV393231 HQR393231 IAN393231 IKJ393231 IUF393231 JEB393231 JNX393231 JXT393231 KHP393231 KRL393231 LBH393231 LLD393231 LUZ393231 MEV393231 MOR393231 MYN393231 NIJ393231 NSF393231 OCB393231 OLX393231 OVT393231 PFP393231 PPL393231 PZH393231 QJD393231 QSZ393231 RCV393231 RMR393231 RWN393231 SGJ393231 SQF393231 TAB393231 TJX393231 TTT393231 UDP393231 UNL393231 UXH393231 VHD393231 VQZ393231 WAV393231 WKR393231 WUN393231 E458768 IB458767 RX458767 ABT458767 ALP458767 AVL458767 BFH458767 BPD458767 BYZ458767 CIV458767 CSR458767 DCN458767 DMJ458767 DWF458767 EGB458767 EPX458767 EZT458767 FJP458767 FTL458767 GDH458767 GND458767 GWZ458767 HGV458767 HQR458767 IAN458767 IKJ458767 IUF458767 JEB458767 JNX458767 JXT458767 KHP458767 KRL458767 LBH458767 LLD458767 LUZ458767 MEV458767 MOR458767 MYN458767 NIJ458767 NSF458767 OCB458767 OLX458767 OVT458767 PFP458767 PPL458767 PZH458767 QJD458767 QSZ458767 RCV458767 RMR458767 RWN458767 SGJ458767 SQF458767 TAB458767 TJX458767 TTT458767 UDP458767 UNL458767 UXH458767 VHD458767 VQZ458767 WAV458767 WKR458767 WUN458767 E524304 IB524303 RX524303 ABT524303 ALP524303 AVL524303 BFH524303 BPD524303 BYZ524303 CIV524303 CSR524303 DCN524303 DMJ524303 DWF524303 EGB524303 EPX524303 EZT524303 FJP524303 FTL524303 GDH524303 GND524303 GWZ524303 HGV524303 HQR524303 IAN524303 IKJ524303 IUF524303 JEB524303 JNX524303 JXT524303 KHP524303 KRL524303 LBH524303 LLD524303 LUZ524303 MEV524303 MOR524303 MYN524303 NIJ524303 NSF524303 OCB524303 OLX524303 OVT524303 PFP524303 PPL524303 PZH524303 QJD524303 QSZ524303 RCV524303 RMR524303 RWN524303 SGJ524303 SQF524303 TAB524303 TJX524303 TTT524303 UDP524303 UNL524303 UXH524303 VHD524303 VQZ524303 WAV524303 WKR524303 WUN524303 E589840 IB589839 RX589839 ABT589839 ALP589839 AVL589839 BFH589839 BPD589839 BYZ589839 CIV589839 CSR589839 DCN589839 DMJ589839 DWF589839 EGB589839 EPX589839 EZT589839 FJP589839 FTL589839 GDH589839 GND589839 GWZ589839 HGV589839 HQR589839 IAN589839 IKJ589839 IUF589839 JEB589839 JNX589839 JXT589839 KHP589839 KRL589839 LBH589839 LLD589839 LUZ589839 MEV589839 MOR589839 MYN589839 NIJ589839 NSF589839 OCB589839 OLX589839 OVT589839 PFP589839 PPL589839 PZH589839 QJD589839 QSZ589839 RCV589839 RMR589839 RWN589839 SGJ589839 SQF589839 TAB589839 TJX589839 TTT589839 UDP589839 UNL589839 UXH589839 VHD589839 VQZ589839 WAV589839 WKR589839 WUN589839 E655376 IB655375 RX655375 ABT655375 ALP655375 AVL655375 BFH655375 BPD655375 BYZ655375 CIV655375 CSR655375 DCN655375 DMJ655375 DWF655375 EGB655375 EPX655375 EZT655375 FJP655375 FTL655375 GDH655375 GND655375 GWZ655375 HGV655375 HQR655375 IAN655375 IKJ655375 IUF655375 JEB655375 JNX655375 JXT655375 KHP655375 KRL655375 LBH655375 LLD655375 LUZ655375 MEV655375 MOR655375 MYN655375 NIJ655375 NSF655375 OCB655375 OLX655375 OVT655375 PFP655375 PPL655375 PZH655375 QJD655375 QSZ655375 RCV655375 RMR655375 RWN655375 SGJ655375 SQF655375 TAB655375 TJX655375 TTT655375 UDP655375 UNL655375 UXH655375 VHD655375 VQZ655375 WAV655375 WKR655375 WUN655375 E720912 IB720911 RX720911 ABT720911 ALP720911 AVL720911 BFH720911 BPD720911 BYZ720911 CIV720911 CSR720911 DCN720911 DMJ720911 DWF720911 EGB720911 EPX720911 EZT720911 FJP720911 FTL720911 GDH720911 GND720911 GWZ720911 HGV720911 HQR720911 IAN720911 IKJ720911 IUF720911 JEB720911 JNX720911 JXT720911 KHP720911 KRL720911 LBH720911 LLD720911 LUZ720911 MEV720911 MOR720911 MYN720911 NIJ720911 NSF720911 OCB720911 OLX720911 OVT720911 PFP720911 PPL720911 PZH720911 QJD720911 QSZ720911 RCV720911 RMR720911 RWN720911 SGJ720911 SQF720911 TAB720911 TJX720911 TTT720911 UDP720911 UNL720911 UXH720911 VHD720911 VQZ720911 WAV720911 WKR720911 WUN720911 E786448 IB786447 RX786447 ABT786447 ALP786447 AVL786447 BFH786447 BPD786447 BYZ786447 CIV786447 CSR786447 DCN786447 DMJ786447 DWF786447 EGB786447 EPX786447 EZT786447 FJP786447 FTL786447 GDH786447 GND786447 GWZ786447 HGV786447 HQR786447 IAN786447 IKJ786447 IUF786447 JEB786447 JNX786447 JXT786447 KHP786447 KRL786447 LBH786447 LLD786447 LUZ786447 MEV786447 MOR786447 MYN786447 NIJ786447 NSF786447 OCB786447 OLX786447 OVT786447 PFP786447 PPL786447 PZH786447 QJD786447 QSZ786447 RCV786447 RMR786447 RWN786447 SGJ786447 SQF786447 TAB786447 TJX786447 TTT786447 UDP786447 UNL786447 UXH786447 VHD786447 VQZ786447 WAV786447 WKR786447 WUN786447 E851984 IB851983 RX851983 ABT851983 ALP851983 AVL851983 BFH851983 BPD851983 BYZ851983 CIV851983 CSR851983 DCN851983 DMJ851983 DWF851983 EGB851983 EPX851983 EZT851983 FJP851983 FTL851983 GDH851983 GND851983 GWZ851983 HGV851983 HQR851983 IAN851983 IKJ851983 IUF851983 JEB851983 JNX851983 JXT851983 KHP851983 KRL851983 LBH851983 LLD851983 LUZ851983 MEV851983 MOR851983 MYN851983 NIJ851983 NSF851983 OCB851983 OLX851983 OVT851983 PFP851983 PPL851983 PZH851983 QJD851983 QSZ851983 RCV851983 RMR851983 RWN851983 SGJ851983 SQF851983 TAB851983 TJX851983 TTT851983 UDP851983 UNL851983 UXH851983 VHD851983 VQZ851983 WAV851983 WKR851983 WUN851983 E917520 IB917519 RX917519 ABT917519 ALP917519 AVL917519 BFH917519 BPD917519 BYZ917519 CIV917519 CSR917519 DCN917519 DMJ917519 DWF917519 EGB917519 EPX917519 EZT917519 FJP917519 FTL917519 GDH917519 GND917519 GWZ917519 HGV917519 HQR917519 IAN917519 IKJ917519 IUF917519 JEB917519 JNX917519 JXT917519 KHP917519 KRL917519 LBH917519 LLD917519 LUZ917519 MEV917519 MOR917519 MYN917519 NIJ917519 NSF917519 OCB917519 OLX917519 OVT917519 PFP917519 PPL917519 PZH917519 QJD917519 QSZ917519 RCV917519 RMR917519 RWN917519 SGJ917519 SQF917519 TAB917519 TJX917519 TTT917519 UDP917519 UNL917519 UXH917519 VHD917519 VQZ917519 WAV917519 WKR917519 WUN917519 E983056 IB983055 RX983055 ABT983055 ALP983055 AVL983055 BFH983055 BPD983055 BYZ983055 CIV983055 CSR983055 DCN983055 DMJ983055 DWF983055 EGB983055 EPX983055 EZT983055 FJP983055 FTL983055 GDH983055 GND983055 GWZ983055 HGV983055 HQR983055 IAN983055 IKJ983055 IUF983055 JEB983055 JNX983055 JXT983055 KHP983055 KRL983055 LBH983055 LLD983055 LUZ983055 MEV983055 MOR983055 MYN983055 NIJ983055 NSF983055 OCB983055 OLX983055 OVT983055 PFP983055 PPL983055 PZH983055 QJD983055 QSZ983055 RCV983055 RMR983055 RWN983055 SGJ983055 SQF983055 TAB983055 TJX983055 TTT983055 UDP983055 UNL983055 UXH983055 VHD983055 VQZ983055 WAV983055 WKR983055 WUN983055">
      <formula1>"男,女"</formula1>
    </dataValidation>
    <dataValidation type="list" allowBlank="1" showInputMessage="1" showErrorMessage="1" sqref="J82:J90 IM81:IM89 SI81:SI89 ACE81:ACE89 AMA81:AMA89 AVW81:AVW89 BFS81:BFS89 BPO81:BPO89 BZK81:BZK89 CJG81:CJG89 CTC81:CTC89 DCY81:DCY89 DMU81:DMU89 DWQ81:DWQ89 EGM81:EGM89 EQI81:EQI89 FAE81:FAE89 FKA81:FKA89 FTW81:FTW89 GDS81:GDS89 GNO81:GNO89 GXK81:GXK89 HHG81:HHG89 HRC81:HRC89 IAY81:IAY89 IKU81:IKU89 IUQ81:IUQ89 JEM81:JEM89 JOI81:JOI89 JYE81:JYE89 KIA81:KIA89 KRW81:KRW89 LBS81:LBS89 LLO81:LLO89 LVK81:LVK89 MFG81:MFG89 MPC81:MPC89 MYY81:MYY89 NIU81:NIU89 NSQ81:NSQ89 OCM81:OCM89 OMI81:OMI89 OWE81:OWE89 PGA81:PGA89 PPW81:PPW89 PZS81:PZS89 QJO81:QJO89 QTK81:QTK89 RDG81:RDG89 RNC81:RNC89 RWY81:RWY89 SGU81:SGU89 SQQ81:SQQ89 TAM81:TAM89 TKI81:TKI89 TUE81:TUE89 UEA81:UEA89 UNW81:UNW89 UXS81:UXS89 VHO81:VHO89 VRK81:VRK89 WBG81:WBG89 WLC81:WLC89 WUY81:WUY89 J65618:J65626 IG65617:IG65625 SC65617:SC65625 ABY65617:ABY65625 ALU65617:ALU65625 AVQ65617:AVQ65625 BFM65617:BFM65625 BPI65617:BPI65625 BZE65617:BZE65625 CJA65617:CJA65625 CSW65617:CSW65625 DCS65617:DCS65625 DMO65617:DMO65625 DWK65617:DWK65625 EGG65617:EGG65625 EQC65617:EQC65625 EZY65617:EZY65625 FJU65617:FJU65625 FTQ65617:FTQ65625 GDM65617:GDM65625 GNI65617:GNI65625 GXE65617:GXE65625 HHA65617:HHA65625 HQW65617:HQW65625 IAS65617:IAS65625 IKO65617:IKO65625 IUK65617:IUK65625 JEG65617:JEG65625 JOC65617:JOC65625 JXY65617:JXY65625 KHU65617:KHU65625 KRQ65617:KRQ65625 LBM65617:LBM65625 LLI65617:LLI65625 LVE65617:LVE65625 MFA65617:MFA65625 MOW65617:MOW65625 MYS65617:MYS65625 NIO65617:NIO65625 NSK65617:NSK65625 OCG65617:OCG65625 OMC65617:OMC65625 OVY65617:OVY65625 PFU65617:PFU65625 PPQ65617:PPQ65625 PZM65617:PZM65625 QJI65617:QJI65625 QTE65617:QTE65625 RDA65617:RDA65625 RMW65617:RMW65625 RWS65617:RWS65625 SGO65617:SGO65625 SQK65617:SQK65625 TAG65617:TAG65625 TKC65617:TKC65625 TTY65617:TTY65625 UDU65617:UDU65625 UNQ65617:UNQ65625 UXM65617:UXM65625 VHI65617:VHI65625 VRE65617:VRE65625 WBA65617:WBA65625 WKW65617:WKW65625 WUS65617:WUS65625 J131154:J131162 IG131153:IG131161 SC131153:SC131161 ABY131153:ABY131161 ALU131153:ALU131161 AVQ131153:AVQ131161 BFM131153:BFM131161 BPI131153:BPI131161 BZE131153:BZE131161 CJA131153:CJA131161 CSW131153:CSW131161 DCS131153:DCS131161 DMO131153:DMO131161 DWK131153:DWK131161 EGG131153:EGG131161 EQC131153:EQC131161 EZY131153:EZY131161 FJU131153:FJU131161 FTQ131153:FTQ131161 GDM131153:GDM131161 GNI131153:GNI131161 GXE131153:GXE131161 HHA131153:HHA131161 HQW131153:HQW131161 IAS131153:IAS131161 IKO131153:IKO131161 IUK131153:IUK131161 JEG131153:JEG131161 JOC131153:JOC131161 JXY131153:JXY131161 KHU131153:KHU131161 KRQ131153:KRQ131161 LBM131153:LBM131161 LLI131153:LLI131161 LVE131153:LVE131161 MFA131153:MFA131161 MOW131153:MOW131161 MYS131153:MYS131161 NIO131153:NIO131161 NSK131153:NSK131161 OCG131153:OCG131161 OMC131153:OMC131161 OVY131153:OVY131161 PFU131153:PFU131161 PPQ131153:PPQ131161 PZM131153:PZM131161 QJI131153:QJI131161 QTE131153:QTE131161 RDA131153:RDA131161 RMW131153:RMW131161 RWS131153:RWS131161 SGO131153:SGO131161 SQK131153:SQK131161 TAG131153:TAG131161 TKC131153:TKC131161 TTY131153:TTY131161 UDU131153:UDU131161 UNQ131153:UNQ131161 UXM131153:UXM131161 VHI131153:VHI131161 VRE131153:VRE131161 WBA131153:WBA131161 WKW131153:WKW131161 WUS131153:WUS131161 J196690:J196698 IG196689:IG196697 SC196689:SC196697 ABY196689:ABY196697 ALU196689:ALU196697 AVQ196689:AVQ196697 BFM196689:BFM196697 BPI196689:BPI196697 BZE196689:BZE196697 CJA196689:CJA196697 CSW196689:CSW196697 DCS196689:DCS196697 DMO196689:DMO196697 DWK196689:DWK196697 EGG196689:EGG196697 EQC196689:EQC196697 EZY196689:EZY196697 FJU196689:FJU196697 FTQ196689:FTQ196697 GDM196689:GDM196697 GNI196689:GNI196697 GXE196689:GXE196697 HHA196689:HHA196697 HQW196689:HQW196697 IAS196689:IAS196697 IKO196689:IKO196697 IUK196689:IUK196697 JEG196689:JEG196697 JOC196689:JOC196697 JXY196689:JXY196697 KHU196689:KHU196697 KRQ196689:KRQ196697 LBM196689:LBM196697 LLI196689:LLI196697 LVE196689:LVE196697 MFA196689:MFA196697 MOW196689:MOW196697 MYS196689:MYS196697 NIO196689:NIO196697 NSK196689:NSK196697 OCG196689:OCG196697 OMC196689:OMC196697 OVY196689:OVY196697 PFU196689:PFU196697 PPQ196689:PPQ196697 PZM196689:PZM196697 QJI196689:QJI196697 QTE196689:QTE196697 RDA196689:RDA196697 RMW196689:RMW196697 RWS196689:RWS196697 SGO196689:SGO196697 SQK196689:SQK196697 TAG196689:TAG196697 TKC196689:TKC196697 TTY196689:TTY196697 UDU196689:UDU196697 UNQ196689:UNQ196697 UXM196689:UXM196697 VHI196689:VHI196697 VRE196689:VRE196697 WBA196689:WBA196697 WKW196689:WKW196697 WUS196689:WUS196697 J262226:J262234 IG262225:IG262233 SC262225:SC262233 ABY262225:ABY262233 ALU262225:ALU262233 AVQ262225:AVQ262233 BFM262225:BFM262233 BPI262225:BPI262233 BZE262225:BZE262233 CJA262225:CJA262233 CSW262225:CSW262233 DCS262225:DCS262233 DMO262225:DMO262233 DWK262225:DWK262233 EGG262225:EGG262233 EQC262225:EQC262233 EZY262225:EZY262233 FJU262225:FJU262233 FTQ262225:FTQ262233 GDM262225:GDM262233 GNI262225:GNI262233 GXE262225:GXE262233 HHA262225:HHA262233 HQW262225:HQW262233 IAS262225:IAS262233 IKO262225:IKO262233 IUK262225:IUK262233 JEG262225:JEG262233 JOC262225:JOC262233 JXY262225:JXY262233 KHU262225:KHU262233 KRQ262225:KRQ262233 LBM262225:LBM262233 LLI262225:LLI262233 LVE262225:LVE262233 MFA262225:MFA262233 MOW262225:MOW262233 MYS262225:MYS262233 NIO262225:NIO262233 NSK262225:NSK262233 OCG262225:OCG262233 OMC262225:OMC262233 OVY262225:OVY262233 PFU262225:PFU262233 PPQ262225:PPQ262233 PZM262225:PZM262233 QJI262225:QJI262233 QTE262225:QTE262233 RDA262225:RDA262233 RMW262225:RMW262233 RWS262225:RWS262233 SGO262225:SGO262233 SQK262225:SQK262233 TAG262225:TAG262233 TKC262225:TKC262233 TTY262225:TTY262233 UDU262225:UDU262233 UNQ262225:UNQ262233 UXM262225:UXM262233 VHI262225:VHI262233 VRE262225:VRE262233 WBA262225:WBA262233 WKW262225:WKW262233 WUS262225:WUS262233 J327762:J327770 IG327761:IG327769 SC327761:SC327769 ABY327761:ABY327769 ALU327761:ALU327769 AVQ327761:AVQ327769 BFM327761:BFM327769 BPI327761:BPI327769 BZE327761:BZE327769 CJA327761:CJA327769 CSW327761:CSW327769 DCS327761:DCS327769 DMO327761:DMO327769 DWK327761:DWK327769 EGG327761:EGG327769 EQC327761:EQC327769 EZY327761:EZY327769 FJU327761:FJU327769 FTQ327761:FTQ327769 GDM327761:GDM327769 GNI327761:GNI327769 GXE327761:GXE327769 HHA327761:HHA327769 HQW327761:HQW327769 IAS327761:IAS327769 IKO327761:IKO327769 IUK327761:IUK327769 JEG327761:JEG327769 JOC327761:JOC327769 JXY327761:JXY327769 KHU327761:KHU327769 KRQ327761:KRQ327769 LBM327761:LBM327769 LLI327761:LLI327769 LVE327761:LVE327769 MFA327761:MFA327769 MOW327761:MOW327769 MYS327761:MYS327769 NIO327761:NIO327769 NSK327761:NSK327769 OCG327761:OCG327769 OMC327761:OMC327769 OVY327761:OVY327769 PFU327761:PFU327769 PPQ327761:PPQ327769 PZM327761:PZM327769 QJI327761:QJI327769 QTE327761:QTE327769 RDA327761:RDA327769 RMW327761:RMW327769 RWS327761:RWS327769 SGO327761:SGO327769 SQK327761:SQK327769 TAG327761:TAG327769 TKC327761:TKC327769 TTY327761:TTY327769 UDU327761:UDU327769 UNQ327761:UNQ327769 UXM327761:UXM327769 VHI327761:VHI327769 VRE327761:VRE327769 WBA327761:WBA327769 WKW327761:WKW327769 WUS327761:WUS327769 J393298:J393306 IG393297:IG393305 SC393297:SC393305 ABY393297:ABY393305 ALU393297:ALU393305 AVQ393297:AVQ393305 BFM393297:BFM393305 BPI393297:BPI393305 BZE393297:BZE393305 CJA393297:CJA393305 CSW393297:CSW393305 DCS393297:DCS393305 DMO393297:DMO393305 DWK393297:DWK393305 EGG393297:EGG393305 EQC393297:EQC393305 EZY393297:EZY393305 FJU393297:FJU393305 FTQ393297:FTQ393305 GDM393297:GDM393305 GNI393297:GNI393305 GXE393297:GXE393305 HHA393297:HHA393305 HQW393297:HQW393305 IAS393297:IAS393305 IKO393297:IKO393305 IUK393297:IUK393305 JEG393297:JEG393305 JOC393297:JOC393305 JXY393297:JXY393305 KHU393297:KHU393305 KRQ393297:KRQ393305 LBM393297:LBM393305 LLI393297:LLI393305 LVE393297:LVE393305 MFA393297:MFA393305 MOW393297:MOW393305 MYS393297:MYS393305 NIO393297:NIO393305 NSK393297:NSK393305 OCG393297:OCG393305 OMC393297:OMC393305 OVY393297:OVY393305 PFU393297:PFU393305 PPQ393297:PPQ393305 PZM393297:PZM393305 QJI393297:QJI393305 QTE393297:QTE393305 RDA393297:RDA393305 RMW393297:RMW393305 RWS393297:RWS393305 SGO393297:SGO393305 SQK393297:SQK393305 TAG393297:TAG393305 TKC393297:TKC393305 TTY393297:TTY393305 UDU393297:UDU393305 UNQ393297:UNQ393305 UXM393297:UXM393305 VHI393297:VHI393305 VRE393297:VRE393305 WBA393297:WBA393305 WKW393297:WKW393305 WUS393297:WUS393305 J458834:J458842 IG458833:IG458841 SC458833:SC458841 ABY458833:ABY458841 ALU458833:ALU458841 AVQ458833:AVQ458841 BFM458833:BFM458841 BPI458833:BPI458841 BZE458833:BZE458841 CJA458833:CJA458841 CSW458833:CSW458841 DCS458833:DCS458841 DMO458833:DMO458841 DWK458833:DWK458841 EGG458833:EGG458841 EQC458833:EQC458841 EZY458833:EZY458841 FJU458833:FJU458841 FTQ458833:FTQ458841 GDM458833:GDM458841 GNI458833:GNI458841 GXE458833:GXE458841 HHA458833:HHA458841 HQW458833:HQW458841 IAS458833:IAS458841 IKO458833:IKO458841 IUK458833:IUK458841 JEG458833:JEG458841 JOC458833:JOC458841 JXY458833:JXY458841 KHU458833:KHU458841 KRQ458833:KRQ458841 LBM458833:LBM458841 LLI458833:LLI458841 LVE458833:LVE458841 MFA458833:MFA458841 MOW458833:MOW458841 MYS458833:MYS458841 NIO458833:NIO458841 NSK458833:NSK458841 OCG458833:OCG458841 OMC458833:OMC458841 OVY458833:OVY458841 PFU458833:PFU458841 PPQ458833:PPQ458841 PZM458833:PZM458841 QJI458833:QJI458841 QTE458833:QTE458841 RDA458833:RDA458841 RMW458833:RMW458841 RWS458833:RWS458841 SGO458833:SGO458841 SQK458833:SQK458841 TAG458833:TAG458841 TKC458833:TKC458841 TTY458833:TTY458841 UDU458833:UDU458841 UNQ458833:UNQ458841 UXM458833:UXM458841 VHI458833:VHI458841 VRE458833:VRE458841 WBA458833:WBA458841 WKW458833:WKW458841 WUS458833:WUS458841 J524370:J524378 IG524369:IG524377 SC524369:SC524377 ABY524369:ABY524377 ALU524369:ALU524377 AVQ524369:AVQ524377 BFM524369:BFM524377 BPI524369:BPI524377 BZE524369:BZE524377 CJA524369:CJA524377 CSW524369:CSW524377 DCS524369:DCS524377 DMO524369:DMO524377 DWK524369:DWK524377 EGG524369:EGG524377 EQC524369:EQC524377 EZY524369:EZY524377 FJU524369:FJU524377 FTQ524369:FTQ524377 GDM524369:GDM524377 GNI524369:GNI524377 GXE524369:GXE524377 HHA524369:HHA524377 HQW524369:HQW524377 IAS524369:IAS524377 IKO524369:IKO524377 IUK524369:IUK524377 JEG524369:JEG524377 JOC524369:JOC524377 JXY524369:JXY524377 KHU524369:KHU524377 KRQ524369:KRQ524377 LBM524369:LBM524377 LLI524369:LLI524377 LVE524369:LVE524377 MFA524369:MFA524377 MOW524369:MOW524377 MYS524369:MYS524377 NIO524369:NIO524377 NSK524369:NSK524377 OCG524369:OCG524377 OMC524369:OMC524377 OVY524369:OVY524377 PFU524369:PFU524377 PPQ524369:PPQ524377 PZM524369:PZM524377 QJI524369:QJI524377 QTE524369:QTE524377 RDA524369:RDA524377 RMW524369:RMW524377 RWS524369:RWS524377 SGO524369:SGO524377 SQK524369:SQK524377 TAG524369:TAG524377 TKC524369:TKC524377 TTY524369:TTY524377 UDU524369:UDU524377 UNQ524369:UNQ524377 UXM524369:UXM524377 VHI524369:VHI524377 VRE524369:VRE524377 WBA524369:WBA524377 WKW524369:WKW524377 WUS524369:WUS524377 J589906:J589914 IG589905:IG589913 SC589905:SC589913 ABY589905:ABY589913 ALU589905:ALU589913 AVQ589905:AVQ589913 BFM589905:BFM589913 BPI589905:BPI589913 BZE589905:BZE589913 CJA589905:CJA589913 CSW589905:CSW589913 DCS589905:DCS589913 DMO589905:DMO589913 DWK589905:DWK589913 EGG589905:EGG589913 EQC589905:EQC589913 EZY589905:EZY589913 FJU589905:FJU589913 FTQ589905:FTQ589913 GDM589905:GDM589913 GNI589905:GNI589913 GXE589905:GXE589913 HHA589905:HHA589913 HQW589905:HQW589913 IAS589905:IAS589913 IKO589905:IKO589913 IUK589905:IUK589913 JEG589905:JEG589913 JOC589905:JOC589913 JXY589905:JXY589913 KHU589905:KHU589913 KRQ589905:KRQ589913 LBM589905:LBM589913 LLI589905:LLI589913 LVE589905:LVE589913 MFA589905:MFA589913 MOW589905:MOW589913 MYS589905:MYS589913 NIO589905:NIO589913 NSK589905:NSK589913 OCG589905:OCG589913 OMC589905:OMC589913 OVY589905:OVY589913 PFU589905:PFU589913 PPQ589905:PPQ589913 PZM589905:PZM589913 QJI589905:QJI589913 QTE589905:QTE589913 RDA589905:RDA589913 RMW589905:RMW589913 RWS589905:RWS589913 SGO589905:SGO589913 SQK589905:SQK589913 TAG589905:TAG589913 TKC589905:TKC589913 TTY589905:TTY589913 UDU589905:UDU589913 UNQ589905:UNQ589913 UXM589905:UXM589913 VHI589905:VHI589913 VRE589905:VRE589913 WBA589905:WBA589913 WKW589905:WKW589913 WUS589905:WUS589913 J655442:J655450 IG655441:IG655449 SC655441:SC655449 ABY655441:ABY655449 ALU655441:ALU655449 AVQ655441:AVQ655449 BFM655441:BFM655449 BPI655441:BPI655449 BZE655441:BZE655449 CJA655441:CJA655449 CSW655441:CSW655449 DCS655441:DCS655449 DMO655441:DMO655449 DWK655441:DWK655449 EGG655441:EGG655449 EQC655441:EQC655449 EZY655441:EZY655449 FJU655441:FJU655449 FTQ655441:FTQ655449 GDM655441:GDM655449 GNI655441:GNI655449 GXE655441:GXE655449 HHA655441:HHA655449 HQW655441:HQW655449 IAS655441:IAS655449 IKO655441:IKO655449 IUK655441:IUK655449 JEG655441:JEG655449 JOC655441:JOC655449 JXY655441:JXY655449 KHU655441:KHU655449 KRQ655441:KRQ655449 LBM655441:LBM655449 LLI655441:LLI655449 LVE655441:LVE655449 MFA655441:MFA655449 MOW655441:MOW655449 MYS655441:MYS655449 NIO655441:NIO655449 NSK655441:NSK655449 OCG655441:OCG655449 OMC655441:OMC655449 OVY655441:OVY655449 PFU655441:PFU655449 PPQ655441:PPQ655449 PZM655441:PZM655449 QJI655441:QJI655449 QTE655441:QTE655449 RDA655441:RDA655449 RMW655441:RMW655449 RWS655441:RWS655449 SGO655441:SGO655449 SQK655441:SQK655449 TAG655441:TAG655449 TKC655441:TKC655449 TTY655441:TTY655449 UDU655441:UDU655449 UNQ655441:UNQ655449 UXM655441:UXM655449 VHI655441:VHI655449 VRE655441:VRE655449 WBA655441:WBA655449 WKW655441:WKW655449 WUS655441:WUS655449 J720978:J720986 IG720977:IG720985 SC720977:SC720985 ABY720977:ABY720985 ALU720977:ALU720985 AVQ720977:AVQ720985 BFM720977:BFM720985 BPI720977:BPI720985 BZE720977:BZE720985 CJA720977:CJA720985 CSW720977:CSW720985 DCS720977:DCS720985 DMO720977:DMO720985 DWK720977:DWK720985 EGG720977:EGG720985 EQC720977:EQC720985 EZY720977:EZY720985 FJU720977:FJU720985 FTQ720977:FTQ720985 GDM720977:GDM720985 GNI720977:GNI720985 GXE720977:GXE720985 HHA720977:HHA720985 HQW720977:HQW720985 IAS720977:IAS720985 IKO720977:IKO720985 IUK720977:IUK720985 JEG720977:JEG720985 JOC720977:JOC720985 JXY720977:JXY720985 KHU720977:KHU720985 KRQ720977:KRQ720985 LBM720977:LBM720985 LLI720977:LLI720985 LVE720977:LVE720985 MFA720977:MFA720985 MOW720977:MOW720985 MYS720977:MYS720985 NIO720977:NIO720985 NSK720977:NSK720985 OCG720977:OCG720985 OMC720977:OMC720985 OVY720977:OVY720985 PFU720977:PFU720985 PPQ720977:PPQ720985 PZM720977:PZM720985 QJI720977:QJI720985 QTE720977:QTE720985 RDA720977:RDA720985 RMW720977:RMW720985 RWS720977:RWS720985 SGO720977:SGO720985 SQK720977:SQK720985 TAG720977:TAG720985 TKC720977:TKC720985 TTY720977:TTY720985 UDU720977:UDU720985 UNQ720977:UNQ720985 UXM720977:UXM720985 VHI720977:VHI720985 VRE720977:VRE720985 WBA720977:WBA720985 WKW720977:WKW720985 WUS720977:WUS720985 J786514:J786522 IG786513:IG786521 SC786513:SC786521 ABY786513:ABY786521 ALU786513:ALU786521 AVQ786513:AVQ786521 BFM786513:BFM786521 BPI786513:BPI786521 BZE786513:BZE786521 CJA786513:CJA786521 CSW786513:CSW786521 DCS786513:DCS786521 DMO786513:DMO786521 DWK786513:DWK786521 EGG786513:EGG786521 EQC786513:EQC786521 EZY786513:EZY786521 FJU786513:FJU786521 FTQ786513:FTQ786521 GDM786513:GDM786521 GNI786513:GNI786521 GXE786513:GXE786521 HHA786513:HHA786521 HQW786513:HQW786521 IAS786513:IAS786521 IKO786513:IKO786521 IUK786513:IUK786521 JEG786513:JEG786521 JOC786513:JOC786521 JXY786513:JXY786521 KHU786513:KHU786521 KRQ786513:KRQ786521 LBM786513:LBM786521 LLI786513:LLI786521 LVE786513:LVE786521 MFA786513:MFA786521 MOW786513:MOW786521 MYS786513:MYS786521 NIO786513:NIO786521 NSK786513:NSK786521 OCG786513:OCG786521 OMC786513:OMC786521 OVY786513:OVY786521 PFU786513:PFU786521 PPQ786513:PPQ786521 PZM786513:PZM786521 QJI786513:QJI786521 QTE786513:QTE786521 RDA786513:RDA786521 RMW786513:RMW786521 RWS786513:RWS786521 SGO786513:SGO786521 SQK786513:SQK786521 TAG786513:TAG786521 TKC786513:TKC786521 TTY786513:TTY786521 UDU786513:UDU786521 UNQ786513:UNQ786521 UXM786513:UXM786521 VHI786513:VHI786521 VRE786513:VRE786521 WBA786513:WBA786521 WKW786513:WKW786521 WUS786513:WUS786521 J852050:J852058 IG852049:IG852057 SC852049:SC852057 ABY852049:ABY852057 ALU852049:ALU852057 AVQ852049:AVQ852057 BFM852049:BFM852057 BPI852049:BPI852057 BZE852049:BZE852057 CJA852049:CJA852057 CSW852049:CSW852057 DCS852049:DCS852057 DMO852049:DMO852057 DWK852049:DWK852057 EGG852049:EGG852057 EQC852049:EQC852057 EZY852049:EZY852057 FJU852049:FJU852057 FTQ852049:FTQ852057 GDM852049:GDM852057 GNI852049:GNI852057 GXE852049:GXE852057 HHA852049:HHA852057 HQW852049:HQW852057 IAS852049:IAS852057 IKO852049:IKO852057 IUK852049:IUK852057 JEG852049:JEG852057 JOC852049:JOC852057 JXY852049:JXY852057 KHU852049:KHU852057 KRQ852049:KRQ852057 LBM852049:LBM852057 LLI852049:LLI852057 LVE852049:LVE852057 MFA852049:MFA852057 MOW852049:MOW852057 MYS852049:MYS852057 NIO852049:NIO852057 NSK852049:NSK852057 OCG852049:OCG852057 OMC852049:OMC852057 OVY852049:OVY852057 PFU852049:PFU852057 PPQ852049:PPQ852057 PZM852049:PZM852057 QJI852049:QJI852057 QTE852049:QTE852057 RDA852049:RDA852057 RMW852049:RMW852057 RWS852049:RWS852057 SGO852049:SGO852057 SQK852049:SQK852057 TAG852049:TAG852057 TKC852049:TKC852057 TTY852049:TTY852057 UDU852049:UDU852057 UNQ852049:UNQ852057 UXM852049:UXM852057 VHI852049:VHI852057 VRE852049:VRE852057 WBA852049:WBA852057 WKW852049:WKW852057 WUS852049:WUS852057 J917586:J917594 IG917585:IG917593 SC917585:SC917593 ABY917585:ABY917593 ALU917585:ALU917593 AVQ917585:AVQ917593 BFM917585:BFM917593 BPI917585:BPI917593 BZE917585:BZE917593 CJA917585:CJA917593 CSW917585:CSW917593 DCS917585:DCS917593 DMO917585:DMO917593 DWK917585:DWK917593 EGG917585:EGG917593 EQC917585:EQC917593 EZY917585:EZY917593 FJU917585:FJU917593 FTQ917585:FTQ917593 GDM917585:GDM917593 GNI917585:GNI917593 GXE917585:GXE917593 HHA917585:HHA917593 HQW917585:HQW917593 IAS917585:IAS917593 IKO917585:IKO917593 IUK917585:IUK917593 JEG917585:JEG917593 JOC917585:JOC917593 JXY917585:JXY917593 KHU917585:KHU917593 KRQ917585:KRQ917593 LBM917585:LBM917593 LLI917585:LLI917593 LVE917585:LVE917593 MFA917585:MFA917593 MOW917585:MOW917593 MYS917585:MYS917593 NIO917585:NIO917593 NSK917585:NSK917593 OCG917585:OCG917593 OMC917585:OMC917593 OVY917585:OVY917593 PFU917585:PFU917593 PPQ917585:PPQ917593 PZM917585:PZM917593 QJI917585:QJI917593 QTE917585:QTE917593 RDA917585:RDA917593 RMW917585:RMW917593 RWS917585:RWS917593 SGO917585:SGO917593 SQK917585:SQK917593 TAG917585:TAG917593 TKC917585:TKC917593 TTY917585:TTY917593 UDU917585:UDU917593 UNQ917585:UNQ917593 UXM917585:UXM917593 VHI917585:VHI917593 VRE917585:VRE917593 WBA917585:WBA917593 WKW917585:WKW917593 WUS917585:WUS917593 J983122:J983130 IG983121:IG983129 SC983121:SC983129 ABY983121:ABY983129 ALU983121:ALU983129 AVQ983121:AVQ983129 BFM983121:BFM983129 BPI983121:BPI983129 BZE983121:BZE983129 CJA983121:CJA983129 CSW983121:CSW983129 DCS983121:DCS983129 DMO983121:DMO983129 DWK983121:DWK983129 EGG983121:EGG983129 EQC983121:EQC983129 EZY983121:EZY983129 FJU983121:FJU983129 FTQ983121:FTQ983129 GDM983121:GDM983129 GNI983121:GNI983129 GXE983121:GXE983129 HHA983121:HHA983129 HQW983121:HQW983129 IAS983121:IAS983129 IKO983121:IKO983129 IUK983121:IUK983129 JEG983121:JEG983129 JOC983121:JOC983129 JXY983121:JXY983129 KHU983121:KHU983129 KRQ983121:KRQ983129 LBM983121:LBM983129 LLI983121:LLI983129 LVE983121:LVE983129 MFA983121:MFA983129 MOW983121:MOW983129 MYS983121:MYS983129 NIO983121:NIO983129 NSK983121:NSK983129 OCG983121:OCG983129 OMC983121:OMC983129 OVY983121:OVY983129 PFU983121:PFU983129 PPQ983121:PPQ983129 PZM983121:PZM983129 QJI983121:QJI983129 QTE983121:QTE983129 RDA983121:RDA983129 RMW983121:RMW983129 RWS983121:RWS983129 SGO983121:SGO983129 SQK983121:SQK983129 TAG983121:TAG983129 TKC983121:TKC983129 TTY983121:TTY983129 UDU983121:UDU983129 UNQ983121:UNQ983129 UXM983121:UXM983129 VHI983121:VHI983129 VRE983121:VRE983129 WBA983121:WBA983129 WKW983121:WKW983129 WUS983121:WUS983129 B95 HX94 RT94 ABP94 ALL94 AVH94 BFD94 BOZ94 BYV94 CIR94 CSN94 DCJ94 DMF94 DWB94 EFX94 EPT94 EZP94 FJL94 FTH94 GDD94 GMZ94 GWV94 HGR94 HQN94 IAJ94 IKF94 IUB94 JDX94 JNT94 JXP94 KHL94 KRH94 LBD94 LKZ94 LUV94 MER94 MON94 MYJ94 NIF94 NSB94 OBX94 OLT94 OVP94 PFL94 PPH94 PZD94 QIZ94 QSV94 RCR94 RMN94 RWJ94 SGF94 SQB94 SZX94 TJT94 TTP94 UDL94 UNH94 UXD94 VGZ94 VQV94 WAR94 WKN94 WUJ94 B65631 HY65630 RU65630 ABQ65630 ALM65630 AVI65630 BFE65630 BPA65630 BYW65630 CIS65630 CSO65630 DCK65630 DMG65630 DWC65630 EFY65630 EPU65630 EZQ65630 FJM65630 FTI65630 GDE65630 GNA65630 GWW65630 HGS65630 HQO65630 IAK65630 IKG65630 IUC65630 JDY65630 JNU65630 JXQ65630 KHM65630 KRI65630 LBE65630 LLA65630 LUW65630 MES65630 MOO65630 MYK65630 NIG65630 NSC65630 OBY65630 OLU65630 OVQ65630 PFM65630 PPI65630 PZE65630 QJA65630 QSW65630 RCS65630 RMO65630 RWK65630 SGG65630 SQC65630 SZY65630 TJU65630 TTQ65630 UDM65630 UNI65630 UXE65630 VHA65630 VQW65630 WAS65630 WKO65630 WUK65630 B131167 HY131166 RU131166 ABQ131166 ALM131166 AVI131166 BFE131166 BPA131166 BYW131166 CIS131166 CSO131166 DCK131166 DMG131166 DWC131166 EFY131166 EPU131166 EZQ131166 FJM131166 FTI131166 GDE131166 GNA131166 GWW131166 HGS131166 HQO131166 IAK131166 IKG131166 IUC131166 JDY131166 JNU131166 JXQ131166 KHM131166 KRI131166 LBE131166 LLA131166 LUW131166 MES131166 MOO131166 MYK131166 NIG131166 NSC131166 OBY131166 OLU131166 OVQ131166 PFM131166 PPI131166 PZE131166 QJA131166 QSW131166 RCS131166 RMO131166 RWK131166 SGG131166 SQC131166 SZY131166 TJU131166 TTQ131166 UDM131166 UNI131166 UXE131166 VHA131166 VQW131166 WAS131166 WKO131166 WUK131166 B196703 HY196702 RU196702 ABQ196702 ALM196702 AVI196702 BFE196702 BPA196702 BYW196702 CIS196702 CSO196702 DCK196702 DMG196702 DWC196702 EFY196702 EPU196702 EZQ196702 FJM196702 FTI196702 GDE196702 GNA196702 GWW196702 HGS196702 HQO196702 IAK196702 IKG196702 IUC196702 JDY196702 JNU196702 JXQ196702 KHM196702 KRI196702 LBE196702 LLA196702 LUW196702 MES196702 MOO196702 MYK196702 NIG196702 NSC196702 OBY196702 OLU196702 OVQ196702 PFM196702 PPI196702 PZE196702 QJA196702 QSW196702 RCS196702 RMO196702 RWK196702 SGG196702 SQC196702 SZY196702 TJU196702 TTQ196702 UDM196702 UNI196702 UXE196702 VHA196702 VQW196702 WAS196702 WKO196702 WUK196702 B262239 HY262238 RU262238 ABQ262238 ALM262238 AVI262238 BFE262238 BPA262238 BYW262238 CIS262238 CSO262238 DCK262238 DMG262238 DWC262238 EFY262238 EPU262238 EZQ262238 FJM262238 FTI262238 GDE262238 GNA262238 GWW262238 HGS262238 HQO262238 IAK262238 IKG262238 IUC262238 JDY262238 JNU262238 JXQ262238 KHM262238 KRI262238 LBE262238 LLA262238 LUW262238 MES262238 MOO262238 MYK262238 NIG262238 NSC262238 OBY262238 OLU262238 OVQ262238 PFM262238 PPI262238 PZE262238 QJA262238 QSW262238 RCS262238 RMO262238 RWK262238 SGG262238 SQC262238 SZY262238 TJU262238 TTQ262238 UDM262238 UNI262238 UXE262238 VHA262238 VQW262238 WAS262238 WKO262238 WUK262238 B327775 HY327774 RU327774 ABQ327774 ALM327774 AVI327774 BFE327774 BPA327774 BYW327774 CIS327774 CSO327774 DCK327774 DMG327774 DWC327774 EFY327774 EPU327774 EZQ327774 FJM327774 FTI327774 GDE327774 GNA327774 GWW327774 HGS327774 HQO327774 IAK327774 IKG327774 IUC327774 JDY327774 JNU327774 JXQ327774 KHM327774 KRI327774 LBE327774 LLA327774 LUW327774 MES327774 MOO327774 MYK327774 NIG327774 NSC327774 OBY327774 OLU327774 OVQ327774 PFM327774 PPI327774 PZE327774 QJA327774 QSW327774 RCS327774 RMO327774 RWK327774 SGG327774 SQC327774 SZY327774 TJU327774 TTQ327774 UDM327774 UNI327774 UXE327774 VHA327774 VQW327774 WAS327774 WKO327774 WUK327774 B393311 HY393310 RU393310 ABQ393310 ALM393310 AVI393310 BFE393310 BPA393310 BYW393310 CIS393310 CSO393310 DCK393310 DMG393310 DWC393310 EFY393310 EPU393310 EZQ393310 FJM393310 FTI393310 GDE393310 GNA393310 GWW393310 HGS393310 HQO393310 IAK393310 IKG393310 IUC393310 JDY393310 JNU393310 JXQ393310 KHM393310 KRI393310 LBE393310 LLA393310 LUW393310 MES393310 MOO393310 MYK393310 NIG393310 NSC393310 OBY393310 OLU393310 OVQ393310 PFM393310 PPI393310 PZE393310 QJA393310 QSW393310 RCS393310 RMO393310 RWK393310 SGG393310 SQC393310 SZY393310 TJU393310 TTQ393310 UDM393310 UNI393310 UXE393310 VHA393310 VQW393310 WAS393310 WKO393310 WUK393310 B458847 HY458846 RU458846 ABQ458846 ALM458846 AVI458846 BFE458846 BPA458846 BYW458846 CIS458846 CSO458846 DCK458846 DMG458846 DWC458846 EFY458846 EPU458846 EZQ458846 FJM458846 FTI458846 GDE458846 GNA458846 GWW458846 HGS458846 HQO458846 IAK458846 IKG458846 IUC458846 JDY458846 JNU458846 JXQ458846 KHM458846 KRI458846 LBE458846 LLA458846 LUW458846 MES458846 MOO458846 MYK458846 NIG458846 NSC458846 OBY458846 OLU458846 OVQ458846 PFM458846 PPI458846 PZE458846 QJA458846 QSW458846 RCS458846 RMO458846 RWK458846 SGG458846 SQC458846 SZY458846 TJU458846 TTQ458846 UDM458846 UNI458846 UXE458846 VHA458846 VQW458846 WAS458846 WKO458846 WUK458846 B524383 HY524382 RU524382 ABQ524382 ALM524382 AVI524382 BFE524382 BPA524382 BYW524382 CIS524382 CSO524382 DCK524382 DMG524382 DWC524382 EFY524382 EPU524382 EZQ524382 FJM524382 FTI524382 GDE524382 GNA524382 GWW524382 HGS524382 HQO524382 IAK524382 IKG524382 IUC524382 JDY524382 JNU524382 JXQ524382 KHM524382 KRI524382 LBE524382 LLA524382 LUW524382 MES524382 MOO524382 MYK524382 NIG524382 NSC524382 OBY524382 OLU524382 OVQ524382 PFM524382 PPI524382 PZE524382 QJA524382 QSW524382 RCS524382 RMO524382 RWK524382 SGG524382 SQC524382 SZY524382 TJU524382 TTQ524382 UDM524382 UNI524382 UXE524382 VHA524382 VQW524382 WAS524382 WKO524382 WUK524382 B589919 HY589918 RU589918 ABQ589918 ALM589918 AVI589918 BFE589918 BPA589918 BYW589918 CIS589918 CSO589918 DCK589918 DMG589918 DWC589918 EFY589918 EPU589918 EZQ589918 FJM589918 FTI589918 GDE589918 GNA589918 GWW589918 HGS589918 HQO589918 IAK589918 IKG589918 IUC589918 JDY589918 JNU589918 JXQ589918 KHM589918 KRI589918 LBE589918 LLA589918 LUW589918 MES589918 MOO589918 MYK589918 NIG589918 NSC589918 OBY589918 OLU589918 OVQ589918 PFM589918 PPI589918 PZE589918 QJA589918 QSW589918 RCS589918 RMO589918 RWK589918 SGG589918 SQC589918 SZY589918 TJU589918 TTQ589918 UDM589918 UNI589918 UXE589918 VHA589918 VQW589918 WAS589918 WKO589918 WUK589918 B655455 HY655454 RU655454 ABQ655454 ALM655454 AVI655454 BFE655454 BPA655454 BYW655454 CIS655454 CSO655454 DCK655454 DMG655454 DWC655454 EFY655454 EPU655454 EZQ655454 FJM655454 FTI655454 GDE655454 GNA655454 GWW655454 HGS655454 HQO655454 IAK655454 IKG655454 IUC655454 JDY655454 JNU655454 JXQ655454 KHM655454 KRI655454 LBE655454 LLA655454 LUW655454 MES655454 MOO655454 MYK655454 NIG655454 NSC655454 OBY655454 OLU655454 OVQ655454 PFM655454 PPI655454 PZE655454 QJA655454 QSW655454 RCS655454 RMO655454 RWK655454 SGG655454 SQC655454 SZY655454 TJU655454 TTQ655454 UDM655454 UNI655454 UXE655454 VHA655454 VQW655454 WAS655454 WKO655454 WUK655454 B720991 HY720990 RU720990 ABQ720990 ALM720990 AVI720990 BFE720990 BPA720990 BYW720990 CIS720990 CSO720990 DCK720990 DMG720990 DWC720990 EFY720990 EPU720990 EZQ720990 FJM720990 FTI720990 GDE720990 GNA720990 GWW720990 HGS720990 HQO720990 IAK720990 IKG720990 IUC720990 JDY720990 JNU720990 JXQ720990 KHM720990 KRI720990 LBE720990 LLA720990 LUW720990 MES720990 MOO720990 MYK720990 NIG720990 NSC720990 OBY720990 OLU720990 OVQ720990 PFM720990 PPI720990 PZE720990 QJA720990 QSW720990 RCS720990 RMO720990 RWK720990 SGG720990 SQC720990 SZY720990 TJU720990 TTQ720990 UDM720990 UNI720990 UXE720990 VHA720990 VQW720990 WAS720990 WKO720990 WUK720990 B786527 HY786526 RU786526 ABQ786526 ALM786526 AVI786526 BFE786526 BPA786526 BYW786526 CIS786526 CSO786526 DCK786526 DMG786526 DWC786526 EFY786526 EPU786526 EZQ786526 FJM786526 FTI786526 GDE786526 GNA786526 GWW786526 HGS786526 HQO786526 IAK786526 IKG786526 IUC786526 JDY786526 JNU786526 JXQ786526 KHM786526 KRI786526 LBE786526 LLA786526 LUW786526 MES786526 MOO786526 MYK786526 NIG786526 NSC786526 OBY786526 OLU786526 OVQ786526 PFM786526 PPI786526 PZE786526 QJA786526 QSW786526 RCS786526 RMO786526 RWK786526 SGG786526 SQC786526 SZY786526 TJU786526 TTQ786526 UDM786526 UNI786526 UXE786526 VHA786526 VQW786526 WAS786526 WKO786526 WUK786526 B852063 HY852062 RU852062 ABQ852062 ALM852062 AVI852062 BFE852062 BPA852062 BYW852062 CIS852062 CSO852062 DCK852062 DMG852062 DWC852062 EFY852062 EPU852062 EZQ852062 FJM852062 FTI852062 GDE852062 GNA852062 GWW852062 HGS852062 HQO852062 IAK852062 IKG852062 IUC852062 JDY852062 JNU852062 JXQ852062 KHM852062 KRI852062 LBE852062 LLA852062 LUW852062 MES852062 MOO852062 MYK852062 NIG852062 NSC852062 OBY852062 OLU852062 OVQ852062 PFM852062 PPI852062 PZE852062 QJA852062 QSW852062 RCS852062 RMO852062 RWK852062 SGG852062 SQC852062 SZY852062 TJU852062 TTQ852062 UDM852062 UNI852062 UXE852062 VHA852062 VQW852062 WAS852062 WKO852062 WUK852062 B917599 HY917598 RU917598 ABQ917598 ALM917598 AVI917598 BFE917598 BPA917598 BYW917598 CIS917598 CSO917598 DCK917598 DMG917598 DWC917598 EFY917598 EPU917598 EZQ917598 FJM917598 FTI917598 GDE917598 GNA917598 GWW917598 HGS917598 HQO917598 IAK917598 IKG917598 IUC917598 JDY917598 JNU917598 JXQ917598 KHM917598 KRI917598 LBE917598 LLA917598 LUW917598 MES917598 MOO917598 MYK917598 NIG917598 NSC917598 OBY917598 OLU917598 OVQ917598 PFM917598 PPI917598 PZE917598 QJA917598 QSW917598 RCS917598 RMO917598 RWK917598 SGG917598 SQC917598 SZY917598 TJU917598 TTQ917598 UDM917598 UNI917598 UXE917598 VHA917598 VQW917598 WAS917598 WKO917598 WUK917598 B983135 HY983134 RU983134 ABQ983134 ALM983134 AVI983134 BFE983134 BPA983134 BYW983134 CIS983134 CSO983134 DCK983134 DMG983134 DWC983134 EFY983134 EPU983134 EZQ983134 FJM983134 FTI983134 GDE983134 GNA983134 GWW983134 HGS983134 HQO983134 IAK983134 IKG983134 IUC983134 JDY983134 JNU983134 JXQ983134 KHM983134 KRI983134 LBE983134 LLA983134 LUW983134 MES983134 MOO983134 MYK983134 NIG983134 NSC983134 OBY983134 OLU983134 OVQ983134 PFM983134 PPI983134 PZE983134 QJA983134 QSW983134 RCS983134 RMO983134 RWK983134 SGG983134 SQC983134 SZY983134 TJU983134 TTQ983134 UDM983134 UNI983134 UXE983134 VHA983134 VQW983134 WAS983134 WKO983134 WUK983134">
      <formula1>"身体1級,身体2級,身体3級,身体4級,身体5級,身体6級,精神1級,精神2級,精神3級,療育A,療育B"</formula1>
    </dataValidation>
    <dataValidation type="list" allowBlank="1" showInputMessage="1" showErrorMessage="1" sqref="WUL983140 HX100 RT100 ABP100 ALL100 AVH100 BFD100 BOZ100 BYV100 CIR100 CSN100 DCJ100 DMF100 DWB100 EFX100 EPT100 EZP100 FJL100 FTH100 GDD100 GMZ100 GWV100 HGR100 HQN100 IAJ100 IKF100 IUB100 JDX100 JNT100 JXP100 KHL100 KRH100 LBD100 LKZ100 LUV100 MER100 MON100 MYJ100 NIF100 NSB100 OBX100 OLT100 OVP100 PFL100 PPH100 PZD100 QIZ100 QSV100 RCR100 RMN100 RWJ100 SGF100 SQB100 SZX100 TJT100 TTP100 UDL100 UNH100 UXD100 VGZ100 VQV100 WAR100 WKN100 WUJ100 C65637 HZ65636 RV65636 ABR65636 ALN65636 AVJ65636 BFF65636 BPB65636 BYX65636 CIT65636 CSP65636 DCL65636 DMH65636 DWD65636 EFZ65636 EPV65636 EZR65636 FJN65636 FTJ65636 GDF65636 GNB65636 GWX65636 HGT65636 HQP65636 IAL65636 IKH65636 IUD65636 JDZ65636 JNV65636 JXR65636 KHN65636 KRJ65636 LBF65636 LLB65636 LUX65636 MET65636 MOP65636 MYL65636 NIH65636 NSD65636 OBZ65636 OLV65636 OVR65636 PFN65636 PPJ65636 PZF65636 QJB65636 QSX65636 RCT65636 RMP65636 RWL65636 SGH65636 SQD65636 SZZ65636 TJV65636 TTR65636 UDN65636 UNJ65636 UXF65636 VHB65636 VQX65636 WAT65636 WKP65636 WUL65636 C131173 HZ131172 RV131172 ABR131172 ALN131172 AVJ131172 BFF131172 BPB131172 BYX131172 CIT131172 CSP131172 DCL131172 DMH131172 DWD131172 EFZ131172 EPV131172 EZR131172 FJN131172 FTJ131172 GDF131172 GNB131172 GWX131172 HGT131172 HQP131172 IAL131172 IKH131172 IUD131172 JDZ131172 JNV131172 JXR131172 KHN131172 KRJ131172 LBF131172 LLB131172 LUX131172 MET131172 MOP131172 MYL131172 NIH131172 NSD131172 OBZ131172 OLV131172 OVR131172 PFN131172 PPJ131172 PZF131172 QJB131172 QSX131172 RCT131172 RMP131172 RWL131172 SGH131172 SQD131172 SZZ131172 TJV131172 TTR131172 UDN131172 UNJ131172 UXF131172 VHB131172 VQX131172 WAT131172 WKP131172 WUL131172 C196709 HZ196708 RV196708 ABR196708 ALN196708 AVJ196708 BFF196708 BPB196708 BYX196708 CIT196708 CSP196708 DCL196708 DMH196708 DWD196708 EFZ196708 EPV196708 EZR196708 FJN196708 FTJ196708 GDF196708 GNB196708 GWX196708 HGT196708 HQP196708 IAL196708 IKH196708 IUD196708 JDZ196708 JNV196708 JXR196708 KHN196708 KRJ196708 LBF196708 LLB196708 LUX196708 MET196708 MOP196708 MYL196708 NIH196708 NSD196708 OBZ196708 OLV196708 OVR196708 PFN196708 PPJ196708 PZF196708 QJB196708 QSX196708 RCT196708 RMP196708 RWL196708 SGH196708 SQD196708 SZZ196708 TJV196708 TTR196708 UDN196708 UNJ196708 UXF196708 VHB196708 VQX196708 WAT196708 WKP196708 WUL196708 C262245 HZ262244 RV262244 ABR262244 ALN262244 AVJ262244 BFF262244 BPB262244 BYX262244 CIT262244 CSP262244 DCL262244 DMH262244 DWD262244 EFZ262244 EPV262244 EZR262244 FJN262244 FTJ262244 GDF262244 GNB262244 GWX262244 HGT262244 HQP262244 IAL262244 IKH262244 IUD262244 JDZ262244 JNV262244 JXR262244 KHN262244 KRJ262244 LBF262244 LLB262244 LUX262244 MET262244 MOP262244 MYL262244 NIH262244 NSD262244 OBZ262244 OLV262244 OVR262244 PFN262244 PPJ262244 PZF262244 QJB262244 QSX262244 RCT262244 RMP262244 RWL262244 SGH262244 SQD262244 SZZ262244 TJV262244 TTR262244 UDN262244 UNJ262244 UXF262244 VHB262244 VQX262244 WAT262244 WKP262244 WUL262244 C327781 HZ327780 RV327780 ABR327780 ALN327780 AVJ327780 BFF327780 BPB327780 BYX327780 CIT327780 CSP327780 DCL327780 DMH327780 DWD327780 EFZ327780 EPV327780 EZR327780 FJN327780 FTJ327780 GDF327780 GNB327780 GWX327780 HGT327780 HQP327780 IAL327780 IKH327780 IUD327780 JDZ327780 JNV327780 JXR327780 KHN327780 KRJ327780 LBF327780 LLB327780 LUX327780 MET327780 MOP327780 MYL327780 NIH327780 NSD327780 OBZ327780 OLV327780 OVR327780 PFN327780 PPJ327780 PZF327780 QJB327780 QSX327780 RCT327780 RMP327780 RWL327780 SGH327780 SQD327780 SZZ327780 TJV327780 TTR327780 UDN327780 UNJ327780 UXF327780 VHB327780 VQX327780 WAT327780 WKP327780 WUL327780 C393317 HZ393316 RV393316 ABR393316 ALN393316 AVJ393316 BFF393316 BPB393316 BYX393316 CIT393316 CSP393316 DCL393316 DMH393316 DWD393316 EFZ393316 EPV393316 EZR393316 FJN393316 FTJ393316 GDF393316 GNB393316 GWX393316 HGT393316 HQP393316 IAL393316 IKH393316 IUD393316 JDZ393316 JNV393316 JXR393316 KHN393316 KRJ393316 LBF393316 LLB393316 LUX393316 MET393316 MOP393316 MYL393316 NIH393316 NSD393316 OBZ393316 OLV393316 OVR393316 PFN393316 PPJ393316 PZF393316 QJB393316 QSX393316 RCT393316 RMP393316 RWL393316 SGH393316 SQD393316 SZZ393316 TJV393316 TTR393316 UDN393316 UNJ393316 UXF393316 VHB393316 VQX393316 WAT393316 WKP393316 WUL393316 C458853 HZ458852 RV458852 ABR458852 ALN458852 AVJ458852 BFF458852 BPB458852 BYX458852 CIT458852 CSP458852 DCL458852 DMH458852 DWD458852 EFZ458852 EPV458852 EZR458852 FJN458852 FTJ458852 GDF458852 GNB458852 GWX458852 HGT458852 HQP458852 IAL458852 IKH458852 IUD458852 JDZ458852 JNV458852 JXR458852 KHN458852 KRJ458852 LBF458852 LLB458852 LUX458852 MET458852 MOP458852 MYL458852 NIH458852 NSD458852 OBZ458852 OLV458852 OVR458852 PFN458852 PPJ458852 PZF458852 QJB458852 QSX458852 RCT458852 RMP458852 RWL458852 SGH458852 SQD458852 SZZ458852 TJV458852 TTR458852 UDN458852 UNJ458852 UXF458852 VHB458852 VQX458852 WAT458852 WKP458852 WUL458852 C524389 HZ524388 RV524388 ABR524388 ALN524388 AVJ524388 BFF524388 BPB524388 BYX524388 CIT524388 CSP524388 DCL524388 DMH524388 DWD524388 EFZ524388 EPV524388 EZR524388 FJN524388 FTJ524388 GDF524388 GNB524388 GWX524388 HGT524388 HQP524388 IAL524388 IKH524388 IUD524388 JDZ524388 JNV524388 JXR524388 KHN524388 KRJ524388 LBF524388 LLB524388 LUX524388 MET524388 MOP524388 MYL524388 NIH524388 NSD524388 OBZ524388 OLV524388 OVR524388 PFN524388 PPJ524388 PZF524388 QJB524388 QSX524388 RCT524388 RMP524388 RWL524388 SGH524388 SQD524388 SZZ524388 TJV524388 TTR524388 UDN524388 UNJ524388 UXF524388 VHB524388 VQX524388 WAT524388 WKP524388 WUL524388 C589925 HZ589924 RV589924 ABR589924 ALN589924 AVJ589924 BFF589924 BPB589924 BYX589924 CIT589924 CSP589924 DCL589924 DMH589924 DWD589924 EFZ589924 EPV589924 EZR589924 FJN589924 FTJ589924 GDF589924 GNB589924 GWX589924 HGT589924 HQP589924 IAL589924 IKH589924 IUD589924 JDZ589924 JNV589924 JXR589924 KHN589924 KRJ589924 LBF589924 LLB589924 LUX589924 MET589924 MOP589924 MYL589924 NIH589924 NSD589924 OBZ589924 OLV589924 OVR589924 PFN589924 PPJ589924 PZF589924 QJB589924 QSX589924 RCT589924 RMP589924 RWL589924 SGH589924 SQD589924 SZZ589924 TJV589924 TTR589924 UDN589924 UNJ589924 UXF589924 VHB589924 VQX589924 WAT589924 WKP589924 WUL589924 C655461 HZ655460 RV655460 ABR655460 ALN655460 AVJ655460 BFF655460 BPB655460 BYX655460 CIT655460 CSP655460 DCL655460 DMH655460 DWD655460 EFZ655460 EPV655460 EZR655460 FJN655460 FTJ655460 GDF655460 GNB655460 GWX655460 HGT655460 HQP655460 IAL655460 IKH655460 IUD655460 JDZ655460 JNV655460 JXR655460 KHN655460 KRJ655460 LBF655460 LLB655460 LUX655460 MET655460 MOP655460 MYL655460 NIH655460 NSD655460 OBZ655460 OLV655460 OVR655460 PFN655460 PPJ655460 PZF655460 QJB655460 QSX655460 RCT655460 RMP655460 RWL655460 SGH655460 SQD655460 SZZ655460 TJV655460 TTR655460 UDN655460 UNJ655460 UXF655460 VHB655460 VQX655460 WAT655460 WKP655460 WUL655460 C720997 HZ720996 RV720996 ABR720996 ALN720996 AVJ720996 BFF720996 BPB720996 BYX720996 CIT720996 CSP720996 DCL720996 DMH720996 DWD720996 EFZ720996 EPV720996 EZR720996 FJN720996 FTJ720996 GDF720996 GNB720996 GWX720996 HGT720996 HQP720996 IAL720996 IKH720996 IUD720996 JDZ720996 JNV720996 JXR720996 KHN720996 KRJ720996 LBF720996 LLB720996 LUX720996 MET720996 MOP720996 MYL720996 NIH720996 NSD720996 OBZ720996 OLV720996 OVR720996 PFN720996 PPJ720996 PZF720996 QJB720996 QSX720996 RCT720996 RMP720996 RWL720996 SGH720996 SQD720996 SZZ720996 TJV720996 TTR720996 UDN720996 UNJ720996 UXF720996 VHB720996 VQX720996 WAT720996 WKP720996 WUL720996 C786533 HZ786532 RV786532 ABR786532 ALN786532 AVJ786532 BFF786532 BPB786532 BYX786532 CIT786532 CSP786532 DCL786532 DMH786532 DWD786532 EFZ786532 EPV786532 EZR786532 FJN786532 FTJ786532 GDF786532 GNB786532 GWX786532 HGT786532 HQP786532 IAL786532 IKH786532 IUD786532 JDZ786532 JNV786532 JXR786532 KHN786532 KRJ786532 LBF786532 LLB786532 LUX786532 MET786532 MOP786532 MYL786532 NIH786532 NSD786532 OBZ786532 OLV786532 OVR786532 PFN786532 PPJ786532 PZF786532 QJB786532 QSX786532 RCT786532 RMP786532 RWL786532 SGH786532 SQD786532 SZZ786532 TJV786532 TTR786532 UDN786532 UNJ786532 UXF786532 VHB786532 VQX786532 WAT786532 WKP786532 WUL786532 C852069 HZ852068 RV852068 ABR852068 ALN852068 AVJ852068 BFF852068 BPB852068 BYX852068 CIT852068 CSP852068 DCL852068 DMH852068 DWD852068 EFZ852068 EPV852068 EZR852068 FJN852068 FTJ852068 GDF852068 GNB852068 GWX852068 HGT852068 HQP852068 IAL852068 IKH852068 IUD852068 JDZ852068 JNV852068 JXR852068 KHN852068 KRJ852068 LBF852068 LLB852068 LUX852068 MET852068 MOP852068 MYL852068 NIH852068 NSD852068 OBZ852068 OLV852068 OVR852068 PFN852068 PPJ852068 PZF852068 QJB852068 QSX852068 RCT852068 RMP852068 RWL852068 SGH852068 SQD852068 SZZ852068 TJV852068 TTR852068 UDN852068 UNJ852068 UXF852068 VHB852068 VQX852068 WAT852068 WKP852068 WUL852068 C917605 HZ917604 RV917604 ABR917604 ALN917604 AVJ917604 BFF917604 BPB917604 BYX917604 CIT917604 CSP917604 DCL917604 DMH917604 DWD917604 EFZ917604 EPV917604 EZR917604 FJN917604 FTJ917604 GDF917604 GNB917604 GWX917604 HGT917604 HQP917604 IAL917604 IKH917604 IUD917604 JDZ917604 JNV917604 JXR917604 KHN917604 KRJ917604 LBF917604 LLB917604 LUX917604 MET917604 MOP917604 MYL917604 NIH917604 NSD917604 OBZ917604 OLV917604 OVR917604 PFN917604 PPJ917604 PZF917604 QJB917604 QSX917604 RCT917604 RMP917604 RWL917604 SGH917604 SQD917604 SZZ917604 TJV917604 TTR917604 UDN917604 UNJ917604 UXF917604 VHB917604 VQX917604 WAT917604 WKP917604 WUL917604 C983141 HZ983140 RV983140 ABR983140 ALN983140 AVJ983140 BFF983140 BPB983140 BYX983140 CIT983140 CSP983140 DCL983140 DMH983140 DWD983140 EFZ983140 EPV983140 EZR983140 FJN983140 FTJ983140 GDF983140 GNB983140 GWX983140 HGT983140 HQP983140 IAL983140 IKH983140 IUD983140 JDZ983140 JNV983140 JXR983140 KHN983140 KRJ983140 LBF983140 LLB983140 LUX983140 MET983140 MOP983140 MYL983140 NIH983140 NSD983140 OBZ983140 OLV983140 OVR983140 PFN983140 PPJ983140 PZF983140 QJB983140 QSX983140 RCT983140 RMP983140 RWL983140 SGH983140 SQD983140 SZZ983140 TJV983140 TTR983140 UDN983140 UNJ983140 UXF983140 VHB983140 VQX983140 WAT983140 WKP983140">
      <formula1>"02.認,03.増･断"</formula1>
    </dataValidation>
    <dataValidation type="list" allowBlank="1" showInputMessage="1" showErrorMessage="1" sqref="E82 IH81 SD81 ABZ81 ALV81 AVR81 BFN81 BPJ81 BZF81 CJB81 CSX81 DCT81 DMP81 DWL81 EGH81 EQD81 EZZ81 FJV81 FTR81 GDN81 GNJ81 GXF81 HHB81 HQX81 IAT81 IKP81 IUL81 JEH81 JOD81 JXZ81 KHV81 KRR81 LBN81 LLJ81 LVF81 MFB81 MOX81 MYT81 NIP81 NSL81 OCH81 OMD81 OVZ81 PFV81 PPR81 PZN81 QJJ81 QTF81 RDB81 RMX81 RWT81 SGP81 SQL81 TAH81 TKD81 TTZ81 UDV81 UNR81 UXN81 VHJ81 VRF81 WBB81 WKX81 WUT81 E65618 IB65617 RX65617 ABT65617 ALP65617 AVL65617 BFH65617 BPD65617 BYZ65617 CIV65617 CSR65617 DCN65617 DMJ65617 DWF65617 EGB65617 EPX65617 EZT65617 FJP65617 FTL65617 GDH65617 GND65617 GWZ65617 HGV65617 HQR65617 IAN65617 IKJ65617 IUF65617 JEB65617 JNX65617 JXT65617 KHP65617 KRL65617 LBH65617 LLD65617 LUZ65617 MEV65617 MOR65617 MYN65617 NIJ65617 NSF65617 OCB65617 OLX65617 OVT65617 PFP65617 PPL65617 PZH65617 QJD65617 QSZ65617 RCV65617 RMR65617 RWN65617 SGJ65617 SQF65617 TAB65617 TJX65617 TTT65617 UDP65617 UNL65617 UXH65617 VHD65617 VQZ65617 WAV65617 WKR65617 WUN65617 E131154 IB131153 RX131153 ABT131153 ALP131153 AVL131153 BFH131153 BPD131153 BYZ131153 CIV131153 CSR131153 DCN131153 DMJ131153 DWF131153 EGB131153 EPX131153 EZT131153 FJP131153 FTL131153 GDH131153 GND131153 GWZ131153 HGV131153 HQR131153 IAN131153 IKJ131153 IUF131153 JEB131153 JNX131153 JXT131153 KHP131153 KRL131153 LBH131153 LLD131153 LUZ131153 MEV131153 MOR131153 MYN131153 NIJ131153 NSF131153 OCB131153 OLX131153 OVT131153 PFP131153 PPL131153 PZH131153 QJD131153 QSZ131153 RCV131153 RMR131153 RWN131153 SGJ131153 SQF131153 TAB131153 TJX131153 TTT131153 UDP131153 UNL131153 UXH131153 VHD131153 VQZ131153 WAV131153 WKR131153 WUN131153 E196690 IB196689 RX196689 ABT196689 ALP196689 AVL196689 BFH196689 BPD196689 BYZ196689 CIV196689 CSR196689 DCN196689 DMJ196689 DWF196689 EGB196689 EPX196689 EZT196689 FJP196689 FTL196689 GDH196689 GND196689 GWZ196689 HGV196689 HQR196689 IAN196689 IKJ196689 IUF196689 JEB196689 JNX196689 JXT196689 KHP196689 KRL196689 LBH196689 LLD196689 LUZ196689 MEV196689 MOR196689 MYN196689 NIJ196689 NSF196689 OCB196689 OLX196689 OVT196689 PFP196689 PPL196689 PZH196689 QJD196689 QSZ196689 RCV196689 RMR196689 RWN196689 SGJ196689 SQF196689 TAB196689 TJX196689 TTT196689 UDP196689 UNL196689 UXH196689 VHD196689 VQZ196689 WAV196689 WKR196689 WUN196689 E262226 IB262225 RX262225 ABT262225 ALP262225 AVL262225 BFH262225 BPD262225 BYZ262225 CIV262225 CSR262225 DCN262225 DMJ262225 DWF262225 EGB262225 EPX262225 EZT262225 FJP262225 FTL262225 GDH262225 GND262225 GWZ262225 HGV262225 HQR262225 IAN262225 IKJ262225 IUF262225 JEB262225 JNX262225 JXT262225 KHP262225 KRL262225 LBH262225 LLD262225 LUZ262225 MEV262225 MOR262225 MYN262225 NIJ262225 NSF262225 OCB262225 OLX262225 OVT262225 PFP262225 PPL262225 PZH262225 QJD262225 QSZ262225 RCV262225 RMR262225 RWN262225 SGJ262225 SQF262225 TAB262225 TJX262225 TTT262225 UDP262225 UNL262225 UXH262225 VHD262225 VQZ262225 WAV262225 WKR262225 WUN262225 E327762 IB327761 RX327761 ABT327761 ALP327761 AVL327761 BFH327761 BPD327761 BYZ327761 CIV327761 CSR327761 DCN327761 DMJ327761 DWF327761 EGB327761 EPX327761 EZT327761 FJP327761 FTL327761 GDH327761 GND327761 GWZ327761 HGV327761 HQR327761 IAN327761 IKJ327761 IUF327761 JEB327761 JNX327761 JXT327761 KHP327761 KRL327761 LBH327761 LLD327761 LUZ327761 MEV327761 MOR327761 MYN327761 NIJ327761 NSF327761 OCB327761 OLX327761 OVT327761 PFP327761 PPL327761 PZH327761 QJD327761 QSZ327761 RCV327761 RMR327761 RWN327761 SGJ327761 SQF327761 TAB327761 TJX327761 TTT327761 UDP327761 UNL327761 UXH327761 VHD327761 VQZ327761 WAV327761 WKR327761 WUN327761 E393298 IB393297 RX393297 ABT393297 ALP393297 AVL393297 BFH393297 BPD393297 BYZ393297 CIV393297 CSR393297 DCN393297 DMJ393297 DWF393297 EGB393297 EPX393297 EZT393297 FJP393297 FTL393297 GDH393297 GND393297 GWZ393297 HGV393297 HQR393297 IAN393297 IKJ393297 IUF393297 JEB393297 JNX393297 JXT393297 KHP393297 KRL393297 LBH393297 LLD393297 LUZ393297 MEV393297 MOR393297 MYN393297 NIJ393297 NSF393297 OCB393297 OLX393297 OVT393297 PFP393297 PPL393297 PZH393297 QJD393297 QSZ393297 RCV393297 RMR393297 RWN393297 SGJ393297 SQF393297 TAB393297 TJX393297 TTT393297 UDP393297 UNL393297 UXH393297 VHD393297 VQZ393297 WAV393297 WKR393297 WUN393297 E458834 IB458833 RX458833 ABT458833 ALP458833 AVL458833 BFH458833 BPD458833 BYZ458833 CIV458833 CSR458833 DCN458833 DMJ458833 DWF458833 EGB458833 EPX458833 EZT458833 FJP458833 FTL458833 GDH458833 GND458833 GWZ458833 HGV458833 HQR458833 IAN458833 IKJ458833 IUF458833 JEB458833 JNX458833 JXT458833 KHP458833 KRL458833 LBH458833 LLD458833 LUZ458833 MEV458833 MOR458833 MYN458833 NIJ458833 NSF458833 OCB458833 OLX458833 OVT458833 PFP458833 PPL458833 PZH458833 QJD458833 QSZ458833 RCV458833 RMR458833 RWN458833 SGJ458833 SQF458833 TAB458833 TJX458833 TTT458833 UDP458833 UNL458833 UXH458833 VHD458833 VQZ458833 WAV458833 WKR458833 WUN458833 E524370 IB524369 RX524369 ABT524369 ALP524369 AVL524369 BFH524369 BPD524369 BYZ524369 CIV524369 CSR524369 DCN524369 DMJ524369 DWF524369 EGB524369 EPX524369 EZT524369 FJP524369 FTL524369 GDH524369 GND524369 GWZ524369 HGV524369 HQR524369 IAN524369 IKJ524369 IUF524369 JEB524369 JNX524369 JXT524369 KHP524369 KRL524369 LBH524369 LLD524369 LUZ524369 MEV524369 MOR524369 MYN524369 NIJ524369 NSF524369 OCB524369 OLX524369 OVT524369 PFP524369 PPL524369 PZH524369 QJD524369 QSZ524369 RCV524369 RMR524369 RWN524369 SGJ524369 SQF524369 TAB524369 TJX524369 TTT524369 UDP524369 UNL524369 UXH524369 VHD524369 VQZ524369 WAV524369 WKR524369 WUN524369 E589906 IB589905 RX589905 ABT589905 ALP589905 AVL589905 BFH589905 BPD589905 BYZ589905 CIV589905 CSR589905 DCN589905 DMJ589905 DWF589905 EGB589905 EPX589905 EZT589905 FJP589905 FTL589905 GDH589905 GND589905 GWZ589905 HGV589905 HQR589905 IAN589905 IKJ589905 IUF589905 JEB589905 JNX589905 JXT589905 KHP589905 KRL589905 LBH589905 LLD589905 LUZ589905 MEV589905 MOR589905 MYN589905 NIJ589905 NSF589905 OCB589905 OLX589905 OVT589905 PFP589905 PPL589905 PZH589905 QJD589905 QSZ589905 RCV589905 RMR589905 RWN589905 SGJ589905 SQF589905 TAB589905 TJX589905 TTT589905 UDP589905 UNL589905 UXH589905 VHD589905 VQZ589905 WAV589905 WKR589905 WUN589905 E655442 IB655441 RX655441 ABT655441 ALP655441 AVL655441 BFH655441 BPD655441 BYZ655441 CIV655441 CSR655441 DCN655441 DMJ655441 DWF655441 EGB655441 EPX655441 EZT655441 FJP655441 FTL655441 GDH655441 GND655441 GWZ655441 HGV655441 HQR655441 IAN655441 IKJ655441 IUF655441 JEB655441 JNX655441 JXT655441 KHP655441 KRL655441 LBH655441 LLD655441 LUZ655441 MEV655441 MOR655441 MYN655441 NIJ655441 NSF655441 OCB655441 OLX655441 OVT655441 PFP655441 PPL655441 PZH655441 QJD655441 QSZ655441 RCV655441 RMR655441 RWN655441 SGJ655441 SQF655441 TAB655441 TJX655441 TTT655441 UDP655441 UNL655441 UXH655441 VHD655441 VQZ655441 WAV655441 WKR655441 WUN655441 E720978 IB720977 RX720977 ABT720977 ALP720977 AVL720977 BFH720977 BPD720977 BYZ720977 CIV720977 CSR720977 DCN720977 DMJ720977 DWF720977 EGB720977 EPX720977 EZT720977 FJP720977 FTL720977 GDH720977 GND720977 GWZ720977 HGV720977 HQR720977 IAN720977 IKJ720977 IUF720977 JEB720977 JNX720977 JXT720977 KHP720977 KRL720977 LBH720977 LLD720977 LUZ720977 MEV720977 MOR720977 MYN720977 NIJ720977 NSF720977 OCB720977 OLX720977 OVT720977 PFP720977 PPL720977 PZH720977 QJD720977 QSZ720977 RCV720977 RMR720977 RWN720977 SGJ720977 SQF720977 TAB720977 TJX720977 TTT720977 UDP720977 UNL720977 UXH720977 VHD720977 VQZ720977 WAV720977 WKR720977 WUN720977 E786514 IB786513 RX786513 ABT786513 ALP786513 AVL786513 BFH786513 BPD786513 BYZ786513 CIV786513 CSR786513 DCN786513 DMJ786513 DWF786513 EGB786513 EPX786513 EZT786513 FJP786513 FTL786513 GDH786513 GND786513 GWZ786513 HGV786513 HQR786513 IAN786513 IKJ786513 IUF786513 JEB786513 JNX786513 JXT786513 KHP786513 KRL786513 LBH786513 LLD786513 LUZ786513 MEV786513 MOR786513 MYN786513 NIJ786513 NSF786513 OCB786513 OLX786513 OVT786513 PFP786513 PPL786513 PZH786513 QJD786513 QSZ786513 RCV786513 RMR786513 RWN786513 SGJ786513 SQF786513 TAB786513 TJX786513 TTT786513 UDP786513 UNL786513 UXH786513 VHD786513 VQZ786513 WAV786513 WKR786513 WUN786513 E852050 IB852049 RX852049 ABT852049 ALP852049 AVL852049 BFH852049 BPD852049 BYZ852049 CIV852049 CSR852049 DCN852049 DMJ852049 DWF852049 EGB852049 EPX852049 EZT852049 FJP852049 FTL852049 GDH852049 GND852049 GWZ852049 HGV852049 HQR852049 IAN852049 IKJ852049 IUF852049 JEB852049 JNX852049 JXT852049 KHP852049 KRL852049 LBH852049 LLD852049 LUZ852049 MEV852049 MOR852049 MYN852049 NIJ852049 NSF852049 OCB852049 OLX852049 OVT852049 PFP852049 PPL852049 PZH852049 QJD852049 QSZ852049 RCV852049 RMR852049 RWN852049 SGJ852049 SQF852049 TAB852049 TJX852049 TTT852049 UDP852049 UNL852049 UXH852049 VHD852049 VQZ852049 WAV852049 WKR852049 WUN852049 E917586 IB917585 RX917585 ABT917585 ALP917585 AVL917585 BFH917585 BPD917585 BYZ917585 CIV917585 CSR917585 DCN917585 DMJ917585 DWF917585 EGB917585 EPX917585 EZT917585 FJP917585 FTL917585 GDH917585 GND917585 GWZ917585 HGV917585 HQR917585 IAN917585 IKJ917585 IUF917585 JEB917585 JNX917585 JXT917585 KHP917585 KRL917585 LBH917585 LLD917585 LUZ917585 MEV917585 MOR917585 MYN917585 NIJ917585 NSF917585 OCB917585 OLX917585 OVT917585 PFP917585 PPL917585 PZH917585 QJD917585 QSZ917585 RCV917585 RMR917585 RWN917585 SGJ917585 SQF917585 TAB917585 TJX917585 TTT917585 UDP917585 UNL917585 UXH917585 VHD917585 VQZ917585 WAV917585 WKR917585 WUN917585 E983122 IB983121 RX983121 ABT983121 ALP983121 AVL983121 BFH983121 BPD983121 BYZ983121 CIV983121 CSR983121 DCN983121 DMJ983121 DWF983121 EGB983121 EPX983121 EZT983121 FJP983121 FTL983121 GDH983121 GND983121 GWZ983121 HGV983121 HQR983121 IAN983121 IKJ983121 IUF983121 JEB983121 JNX983121 JXT983121 KHP983121 KRL983121 LBH983121 LLD983121 LUZ983121 MEV983121 MOR983121 MYN983121 NIJ983121 NSF983121 OCB983121 OLX983121 OVT983121 PFP983121 PPL983121 PZH983121 QJD983121 QSZ983121 RCV983121 RMR983121 RWN983121 SGJ983121 SQF983121 TAB983121 TJX983121 TTT983121 UDP983121 UNL983121 UXH983121 VHD983121 VQZ983121 WAV983121 WKR983121 WUN983121">
      <formula1>"夫,妻"</formula1>
    </dataValidation>
    <dataValidation type="list" allowBlank="1" showInputMessage="1" showErrorMessage="1" sqref="G82 IJ81 SF81 ACB81 ALX81 AVT81 BFP81 BPL81 BZH81 CJD81 CSZ81 DCV81 DMR81 DWN81 EGJ81 EQF81 FAB81 FJX81 FTT81 GDP81 GNL81 GXH81 HHD81 HQZ81 IAV81 IKR81 IUN81 JEJ81 JOF81 JYB81 KHX81 KRT81 LBP81 LLL81 LVH81 MFD81 MOZ81 MYV81 NIR81 NSN81 OCJ81 OMF81 OWB81 PFX81 PPT81 PZP81 QJL81 QTH81 RDD81 RMZ81 RWV81 SGR81 SQN81 TAJ81 TKF81 TUB81 UDX81 UNT81 UXP81 VHL81 VRH81 WBD81 WKZ81 WUV81 G65618 ID65617 RZ65617 ABV65617 ALR65617 AVN65617 BFJ65617 BPF65617 BZB65617 CIX65617 CST65617 DCP65617 DML65617 DWH65617 EGD65617 EPZ65617 EZV65617 FJR65617 FTN65617 GDJ65617 GNF65617 GXB65617 HGX65617 HQT65617 IAP65617 IKL65617 IUH65617 JED65617 JNZ65617 JXV65617 KHR65617 KRN65617 LBJ65617 LLF65617 LVB65617 MEX65617 MOT65617 MYP65617 NIL65617 NSH65617 OCD65617 OLZ65617 OVV65617 PFR65617 PPN65617 PZJ65617 QJF65617 QTB65617 RCX65617 RMT65617 RWP65617 SGL65617 SQH65617 TAD65617 TJZ65617 TTV65617 UDR65617 UNN65617 UXJ65617 VHF65617 VRB65617 WAX65617 WKT65617 WUP65617 G131154 ID131153 RZ131153 ABV131153 ALR131153 AVN131153 BFJ131153 BPF131153 BZB131153 CIX131153 CST131153 DCP131153 DML131153 DWH131153 EGD131153 EPZ131153 EZV131153 FJR131153 FTN131153 GDJ131153 GNF131153 GXB131153 HGX131153 HQT131153 IAP131153 IKL131153 IUH131153 JED131153 JNZ131153 JXV131153 KHR131153 KRN131153 LBJ131153 LLF131153 LVB131153 MEX131153 MOT131153 MYP131153 NIL131153 NSH131153 OCD131153 OLZ131153 OVV131153 PFR131153 PPN131153 PZJ131153 QJF131153 QTB131153 RCX131153 RMT131153 RWP131153 SGL131153 SQH131153 TAD131153 TJZ131153 TTV131153 UDR131153 UNN131153 UXJ131153 VHF131153 VRB131153 WAX131153 WKT131153 WUP131153 G196690 ID196689 RZ196689 ABV196689 ALR196689 AVN196689 BFJ196689 BPF196689 BZB196689 CIX196689 CST196689 DCP196689 DML196689 DWH196689 EGD196689 EPZ196689 EZV196689 FJR196689 FTN196689 GDJ196689 GNF196689 GXB196689 HGX196689 HQT196689 IAP196689 IKL196689 IUH196689 JED196689 JNZ196689 JXV196689 KHR196689 KRN196689 LBJ196689 LLF196689 LVB196689 MEX196689 MOT196689 MYP196689 NIL196689 NSH196689 OCD196689 OLZ196689 OVV196689 PFR196689 PPN196689 PZJ196689 QJF196689 QTB196689 RCX196689 RMT196689 RWP196689 SGL196689 SQH196689 TAD196689 TJZ196689 TTV196689 UDR196689 UNN196689 UXJ196689 VHF196689 VRB196689 WAX196689 WKT196689 WUP196689 G262226 ID262225 RZ262225 ABV262225 ALR262225 AVN262225 BFJ262225 BPF262225 BZB262225 CIX262225 CST262225 DCP262225 DML262225 DWH262225 EGD262225 EPZ262225 EZV262225 FJR262225 FTN262225 GDJ262225 GNF262225 GXB262225 HGX262225 HQT262225 IAP262225 IKL262225 IUH262225 JED262225 JNZ262225 JXV262225 KHR262225 KRN262225 LBJ262225 LLF262225 LVB262225 MEX262225 MOT262225 MYP262225 NIL262225 NSH262225 OCD262225 OLZ262225 OVV262225 PFR262225 PPN262225 PZJ262225 QJF262225 QTB262225 RCX262225 RMT262225 RWP262225 SGL262225 SQH262225 TAD262225 TJZ262225 TTV262225 UDR262225 UNN262225 UXJ262225 VHF262225 VRB262225 WAX262225 WKT262225 WUP262225 G327762 ID327761 RZ327761 ABV327761 ALR327761 AVN327761 BFJ327761 BPF327761 BZB327761 CIX327761 CST327761 DCP327761 DML327761 DWH327761 EGD327761 EPZ327761 EZV327761 FJR327761 FTN327761 GDJ327761 GNF327761 GXB327761 HGX327761 HQT327761 IAP327761 IKL327761 IUH327761 JED327761 JNZ327761 JXV327761 KHR327761 KRN327761 LBJ327761 LLF327761 LVB327761 MEX327761 MOT327761 MYP327761 NIL327761 NSH327761 OCD327761 OLZ327761 OVV327761 PFR327761 PPN327761 PZJ327761 QJF327761 QTB327761 RCX327761 RMT327761 RWP327761 SGL327761 SQH327761 TAD327761 TJZ327761 TTV327761 UDR327761 UNN327761 UXJ327761 VHF327761 VRB327761 WAX327761 WKT327761 WUP327761 G393298 ID393297 RZ393297 ABV393297 ALR393297 AVN393297 BFJ393297 BPF393297 BZB393297 CIX393297 CST393297 DCP393297 DML393297 DWH393297 EGD393297 EPZ393297 EZV393297 FJR393297 FTN393297 GDJ393297 GNF393297 GXB393297 HGX393297 HQT393297 IAP393297 IKL393297 IUH393297 JED393297 JNZ393297 JXV393297 KHR393297 KRN393297 LBJ393297 LLF393297 LVB393297 MEX393297 MOT393297 MYP393297 NIL393297 NSH393297 OCD393297 OLZ393297 OVV393297 PFR393297 PPN393297 PZJ393297 QJF393297 QTB393297 RCX393297 RMT393297 RWP393297 SGL393297 SQH393297 TAD393297 TJZ393297 TTV393297 UDR393297 UNN393297 UXJ393297 VHF393297 VRB393297 WAX393297 WKT393297 WUP393297 G458834 ID458833 RZ458833 ABV458833 ALR458833 AVN458833 BFJ458833 BPF458833 BZB458833 CIX458833 CST458833 DCP458833 DML458833 DWH458833 EGD458833 EPZ458833 EZV458833 FJR458833 FTN458833 GDJ458833 GNF458833 GXB458833 HGX458833 HQT458833 IAP458833 IKL458833 IUH458833 JED458833 JNZ458833 JXV458833 KHR458833 KRN458833 LBJ458833 LLF458833 LVB458833 MEX458833 MOT458833 MYP458833 NIL458833 NSH458833 OCD458833 OLZ458833 OVV458833 PFR458833 PPN458833 PZJ458833 QJF458833 QTB458833 RCX458833 RMT458833 RWP458833 SGL458833 SQH458833 TAD458833 TJZ458833 TTV458833 UDR458833 UNN458833 UXJ458833 VHF458833 VRB458833 WAX458833 WKT458833 WUP458833 G524370 ID524369 RZ524369 ABV524369 ALR524369 AVN524369 BFJ524369 BPF524369 BZB524369 CIX524369 CST524369 DCP524369 DML524369 DWH524369 EGD524369 EPZ524369 EZV524369 FJR524369 FTN524369 GDJ524369 GNF524369 GXB524369 HGX524369 HQT524369 IAP524369 IKL524369 IUH524369 JED524369 JNZ524369 JXV524369 KHR524369 KRN524369 LBJ524369 LLF524369 LVB524369 MEX524369 MOT524369 MYP524369 NIL524369 NSH524369 OCD524369 OLZ524369 OVV524369 PFR524369 PPN524369 PZJ524369 QJF524369 QTB524369 RCX524369 RMT524369 RWP524369 SGL524369 SQH524369 TAD524369 TJZ524369 TTV524369 UDR524369 UNN524369 UXJ524369 VHF524369 VRB524369 WAX524369 WKT524369 WUP524369 G589906 ID589905 RZ589905 ABV589905 ALR589905 AVN589905 BFJ589905 BPF589905 BZB589905 CIX589905 CST589905 DCP589905 DML589905 DWH589905 EGD589905 EPZ589905 EZV589905 FJR589905 FTN589905 GDJ589905 GNF589905 GXB589905 HGX589905 HQT589905 IAP589905 IKL589905 IUH589905 JED589905 JNZ589905 JXV589905 KHR589905 KRN589905 LBJ589905 LLF589905 LVB589905 MEX589905 MOT589905 MYP589905 NIL589905 NSH589905 OCD589905 OLZ589905 OVV589905 PFR589905 PPN589905 PZJ589905 QJF589905 QTB589905 RCX589905 RMT589905 RWP589905 SGL589905 SQH589905 TAD589905 TJZ589905 TTV589905 UDR589905 UNN589905 UXJ589905 VHF589905 VRB589905 WAX589905 WKT589905 WUP589905 G655442 ID655441 RZ655441 ABV655441 ALR655441 AVN655441 BFJ655441 BPF655441 BZB655441 CIX655441 CST655441 DCP655441 DML655441 DWH655441 EGD655441 EPZ655441 EZV655441 FJR655441 FTN655441 GDJ655441 GNF655441 GXB655441 HGX655441 HQT655441 IAP655441 IKL655441 IUH655441 JED655441 JNZ655441 JXV655441 KHR655441 KRN655441 LBJ655441 LLF655441 LVB655441 MEX655441 MOT655441 MYP655441 NIL655441 NSH655441 OCD655441 OLZ655441 OVV655441 PFR655441 PPN655441 PZJ655441 QJF655441 QTB655441 RCX655441 RMT655441 RWP655441 SGL655441 SQH655441 TAD655441 TJZ655441 TTV655441 UDR655441 UNN655441 UXJ655441 VHF655441 VRB655441 WAX655441 WKT655441 WUP655441 G720978 ID720977 RZ720977 ABV720977 ALR720977 AVN720977 BFJ720977 BPF720977 BZB720977 CIX720977 CST720977 DCP720977 DML720977 DWH720977 EGD720977 EPZ720977 EZV720977 FJR720977 FTN720977 GDJ720977 GNF720977 GXB720977 HGX720977 HQT720977 IAP720977 IKL720977 IUH720977 JED720977 JNZ720977 JXV720977 KHR720977 KRN720977 LBJ720977 LLF720977 LVB720977 MEX720977 MOT720977 MYP720977 NIL720977 NSH720977 OCD720977 OLZ720977 OVV720977 PFR720977 PPN720977 PZJ720977 QJF720977 QTB720977 RCX720977 RMT720977 RWP720977 SGL720977 SQH720977 TAD720977 TJZ720977 TTV720977 UDR720977 UNN720977 UXJ720977 VHF720977 VRB720977 WAX720977 WKT720977 WUP720977 G786514 ID786513 RZ786513 ABV786513 ALR786513 AVN786513 BFJ786513 BPF786513 BZB786513 CIX786513 CST786513 DCP786513 DML786513 DWH786513 EGD786513 EPZ786513 EZV786513 FJR786513 FTN786513 GDJ786513 GNF786513 GXB786513 HGX786513 HQT786513 IAP786513 IKL786513 IUH786513 JED786513 JNZ786513 JXV786513 KHR786513 KRN786513 LBJ786513 LLF786513 LVB786513 MEX786513 MOT786513 MYP786513 NIL786513 NSH786513 OCD786513 OLZ786513 OVV786513 PFR786513 PPN786513 PZJ786513 QJF786513 QTB786513 RCX786513 RMT786513 RWP786513 SGL786513 SQH786513 TAD786513 TJZ786513 TTV786513 UDR786513 UNN786513 UXJ786513 VHF786513 VRB786513 WAX786513 WKT786513 WUP786513 G852050 ID852049 RZ852049 ABV852049 ALR852049 AVN852049 BFJ852049 BPF852049 BZB852049 CIX852049 CST852049 DCP852049 DML852049 DWH852049 EGD852049 EPZ852049 EZV852049 FJR852049 FTN852049 GDJ852049 GNF852049 GXB852049 HGX852049 HQT852049 IAP852049 IKL852049 IUH852049 JED852049 JNZ852049 JXV852049 KHR852049 KRN852049 LBJ852049 LLF852049 LVB852049 MEX852049 MOT852049 MYP852049 NIL852049 NSH852049 OCD852049 OLZ852049 OVV852049 PFR852049 PPN852049 PZJ852049 QJF852049 QTB852049 RCX852049 RMT852049 RWP852049 SGL852049 SQH852049 TAD852049 TJZ852049 TTV852049 UDR852049 UNN852049 UXJ852049 VHF852049 VRB852049 WAX852049 WKT852049 WUP852049 G917586 ID917585 RZ917585 ABV917585 ALR917585 AVN917585 BFJ917585 BPF917585 BZB917585 CIX917585 CST917585 DCP917585 DML917585 DWH917585 EGD917585 EPZ917585 EZV917585 FJR917585 FTN917585 GDJ917585 GNF917585 GXB917585 HGX917585 HQT917585 IAP917585 IKL917585 IUH917585 JED917585 JNZ917585 JXV917585 KHR917585 KRN917585 LBJ917585 LLF917585 LVB917585 MEX917585 MOT917585 MYP917585 NIL917585 NSH917585 OCD917585 OLZ917585 OVV917585 PFR917585 PPN917585 PZJ917585 QJF917585 QTB917585 RCX917585 RMT917585 RWP917585 SGL917585 SQH917585 TAD917585 TJZ917585 TTV917585 UDR917585 UNN917585 UXJ917585 VHF917585 VRB917585 WAX917585 WKT917585 WUP917585 G983122 ID983121 RZ983121 ABV983121 ALR983121 AVN983121 BFJ983121 BPF983121 BZB983121 CIX983121 CST983121 DCP983121 DML983121 DWH983121 EGD983121 EPZ983121 EZV983121 FJR983121 FTN983121 GDJ983121 GNF983121 GXB983121 HGX983121 HQT983121 IAP983121 IKL983121 IUH983121 JED983121 JNZ983121 JXV983121 KHR983121 KRN983121 LBJ983121 LLF983121 LVB983121 MEX983121 MOT983121 MYP983121 NIL983121 NSH983121 OCD983121 OLZ983121 OVV983121 PFR983121 PPN983121 PZJ983121 QJF983121 QTB983121 RCX983121 RMT983121 RWP983121 SGL983121 SQH983121 TAD983121 TJZ983121 TTV983121 UDR983121 UNN983121 UXJ983121 VHF983121 VRB983121 WAX983121 WKT983121 WUP983121">
      <formula1>"同居,別居親族と同居,別居"</formula1>
    </dataValidation>
    <dataValidation type="date" operator="lessThan" allowBlank="1" showInputMessage="1" showErrorMessage="1" sqref="K82:K90 E95 C95 E101 E47 F82:F90">
      <formula1>$C$1</formula1>
    </dataValidation>
    <dataValidation type="list" allowBlank="1" showInputMessage="1" showErrorMessage="1" sqref="F101">
      <formula1>"該当,非該当"</formula1>
    </dataValidation>
    <dataValidation type="list" allowBlank="1" showInputMessage="1" showErrorMessage="1" sqref="G6">
      <formula1>"現年,過年"</formula1>
    </dataValidation>
    <dataValidation type="list" allowBlank="1" showInputMessage="1" showErrorMessage="1" sqref="G5">
      <formula1>"新規,修正"</formula1>
    </dataValidation>
    <dataValidation type="date" operator="greaterThanOrEqual" allowBlank="1" showInputMessage="1" showErrorMessage="1" sqref="C1:C2">
      <formula1>Q1</formula1>
    </dataValidation>
    <dataValidation type="list" allowBlank="1" showInputMessage="1" sqref="E83:E90">
      <formula1>"子,孫,父,母,祖父,祖母,配偶者の父,配偶者の母,配偶者の祖父,配偶者の祖母,兄,姉,弟,妹"</formula1>
    </dataValidation>
    <dataValidation type="list" allowBlank="1" showInputMessage="1" sqref="E9">
      <formula1>"夫,妻,子,父,母,"</formula1>
    </dataValidation>
    <dataValidation type="list" allowBlank="1" showInputMessage="1" showErrorMessage="1" sqref="C101">
      <formula1>"01.住,02.認,03.増･断,04.震,11.住(特定),12.認(特定),13.増･断(特定),14.震(特定)"</formula1>
    </dataValidation>
    <dataValidation type="list" errorStyle="warning" allowBlank="1" showInputMessage="1" sqref="C111:D111">
      <formula1>"障害者控除対象者認定書により確認済"</formula1>
    </dataValidation>
    <dataValidation type="list" allowBlank="1" showInputMessage="1" showErrorMessage="1" sqref="C115">
      <formula1>"個人番号カード,通知カード,住民票,拒否,忘失"</formula1>
    </dataValidation>
    <dataValidation type="list" allowBlank="1" showInputMessage="1" showErrorMessage="1" sqref="C116">
      <formula1>"個人番号カード,免許証,パスポート,障害手帳,保険証"</formula1>
    </dataValidation>
    <dataValidation type="list" allowBlank="1" showInputMessage="1" showErrorMessage="1" sqref="G113:H113">
      <formula1>$V$115:$V$117</formula1>
    </dataValidation>
    <dataValidation type="list" showInputMessage="1" sqref="C67:C68 F61:F63 I67:I68 F67:F68 C62:C63">
      <formula1>$S$60:$S$67</formula1>
    </dataValidation>
    <dataValidation type="list" allowBlank="1" showInputMessage="1" sqref="C61">
      <formula1>$S$60:$S$67</formula1>
    </dataValidation>
  </dataValidations>
  <pageMargins left="0.70866141732283472" right="0.70866141732283472" top="0.74803149606299213" bottom="0.74803149606299213" header="0.31496062992125984" footer="0.31496062992125984"/>
  <pageSetup paperSize="9" scale="2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195"/>
  <sheetViews>
    <sheetView showGridLines="0" view="pageBreakPreview" zoomScale="85" zoomScaleNormal="90" zoomScaleSheetLayoutView="85" workbookViewId="0">
      <selection activeCell="BY9" sqref="BY9"/>
    </sheetView>
  </sheetViews>
  <sheetFormatPr defaultColWidth="1" defaultRowHeight="4.5" customHeight="1" x14ac:dyDescent="0.15"/>
  <cols>
    <col min="1" max="16384" width="1" style="468"/>
  </cols>
  <sheetData>
    <row r="1" spans="1:218" ht="4.5" customHeight="1" x14ac:dyDescent="0.15">
      <c r="A1" s="1436"/>
      <c r="B1" s="1436"/>
      <c r="C1" s="1436"/>
      <c r="D1" s="1436"/>
      <c r="E1" s="1436"/>
      <c r="F1" s="1436"/>
      <c r="G1" s="1436"/>
      <c r="H1" s="1436"/>
      <c r="I1" s="1436"/>
      <c r="J1" s="1436"/>
      <c r="K1" s="1436"/>
      <c r="L1" s="1436"/>
      <c r="M1" s="1436"/>
      <c r="N1" s="1436"/>
      <c r="O1" s="1436"/>
      <c r="P1" s="704" t="s">
        <v>405</v>
      </c>
      <c r="Q1" s="704"/>
      <c r="R1" s="704"/>
      <c r="S1" s="704"/>
      <c r="T1" s="704"/>
      <c r="U1" s="704"/>
      <c r="V1" s="704" t="str">
        <f>入力シート!$O$1</f>
        <v>30</v>
      </c>
      <c r="W1" s="704"/>
      <c r="X1" s="704"/>
      <c r="Y1" s="704"/>
      <c r="Z1" s="704" t="s">
        <v>404</v>
      </c>
      <c r="AA1" s="704"/>
      <c r="AB1" s="704"/>
      <c r="AC1" s="704"/>
      <c r="AD1" s="704"/>
      <c r="AE1" s="704"/>
      <c r="AF1" s="704"/>
      <c r="AG1" s="704"/>
      <c r="AH1" s="704"/>
      <c r="AI1" s="1444" t="s">
        <v>403</v>
      </c>
      <c r="AJ1" s="1444"/>
      <c r="AK1" s="1444"/>
      <c r="AL1" s="1444"/>
      <c r="AM1" s="1444"/>
      <c r="AN1" s="1444"/>
      <c r="AO1" s="1444"/>
      <c r="AP1" s="1444"/>
      <c r="AQ1" s="1444"/>
      <c r="AR1" s="1444"/>
      <c r="AS1" s="1444"/>
      <c r="AT1" s="1444"/>
      <c r="AU1" s="1444"/>
      <c r="AV1" s="1444"/>
      <c r="AW1" s="1444"/>
      <c r="AX1" s="1444"/>
      <c r="AY1" s="1444"/>
      <c r="AZ1" s="1444"/>
      <c r="BA1" s="1444"/>
      <c r="BB1" s="1444"/>
      <c r="BC1" s="1444"/>
      <c r="BD1" s="1444"/>
      <c r="BE1" s="1444"/>
      <c r="BF1" s="1444"/>
      <c r="BG1" s="1444"/>
      <c r="BH1" s="1444"/>
      <c r="BI1" s="1444"/>
      <c r="BJ1" s="1444"/>
      <c r="BK1" s="1444"/>
      <c r="BL1" s="1444"/>
      <c r="BM1" s="1444"/>
      <c r="BN1" s="1444"/>
      <c r="BO1" s="1444"/>
      <c r="BP1" s="1444"/>
      <c r="BQ1" s="1444"/>
      <c r="BR1" s="1444"/>
      <c r="BS1" s="1444"/>
      <c r="BT1" s="1444"/>
      <c r="BU1" s="1444"/>
      <c r="BV1" s="1444"/>
      <c r="BW1" s="1444"/>
      <c r="BX1" s="1444"/>
      <c r="BY1" s="511"/>
      <c r="BZ1" s="511"/>
      <c r="CA1" s="511"/>
      <c r="CB1" s="511"/>
      <c r="CC1" s="511"/>
      <c r="CD1" s="511"/>
      <c r="CE1" s="511"/>
      <c r="CF1" s="511"/>
      <c r="CG1" s="511"/>
      <c r="CH1" s="511"/>
      <c r="CI1" s="511"/>
      <c r="CJ1" s="511"/>
      <c r="CK1" s="511"/>
      <c r="CL1" s="511"/>
      <c r="CM1" s="511"/>
      <c r="CN1" s="511"/>
      <c r="CO1" s="511"/>
      <c r="CP1" s="511"/>
      <c r="CQ1" s="511"/>
      <c r="CR1" s="511"/>
      <c r="CS1" s="511"/>
      <c r="CT1" s="775" t="s">
        <v>412</v>
      </c>
      <c r="CU1" s="775"/>
      <c r="CV1" s="775"/>
      <c r="CW1" s="775"/>
      <c r="CX1" s="775"/>
      <c r="CY1" s="775"/>
      <c r="CZ1" s="775"/>
      <c r="DA1" s="775"/>
      <c r="DB1" s="775"/>
      <c r="DC1" s="775"/>
      <c r="DD1" s="775"/>
      <c r="DE1" s="775"/>
      <c r="DF1" s="775"/>
      <c r="DG1" s="775"/>
      <c r="DH1" s="775"/>
      <c r="DI1" s="775"/>
      <c r="DJ1" s="775"/>
      <c r="DK1" s="775"/>
      <c r="DL1" s="775"/>
      <c r="DM1" s="775"/>
      <c r="DN1" s="775"/>
      <c r="DO1" s="775"/>
      <c r="DP1" s="775"/>
      <c r="DQ1" s="775"/>
      <c r="DR1" s="775"/>
      <c r="DS1" s="775"/>
      <c r="DT1" s="775"/>
      <c r="DU1" s="775"/>
      <c r="DV1" s="775"/>
      <c r="DW1" s="775"/>
      <c r="DX1" s="775"/>
      <c r="DY1" s="775"/>
      <c r="DZ1" s="775"/>
      <c r="EA1" s="775"/>
      <c r="EB1" s="775"/>
      <c r="EC1" s="775"/>
      <c r="ED1" s="775"/>
      <c r="EE1" s="775"/>
      <c r="EF1" s="775"/>
      <c r="EG1" s="775"/>
      <c r="EH1" s="775"/>
      <c r="EI1" s="775"/>
      <c r="EJ1" s="775"/>
      <c r="EK1" s="775"/>
      <c r="EL1" s="775"/>
      <c r="EM1" s="507"/>
      <c r="EN1" s="507"/>
      <c r="FE1" s="507"/>
      <c r="FF1" s="507"/>
      <c r="FG1" s="469"/>
      <c r="FH1" s="469"/>
      <c r="FI1" s="469"/>
      <c r="FJ1" s="470"/>
    </row>
    <row r="2" spans="1:218" ht="4.5" customHeight="1" x14ac:dyDescent="0.15">
      <c r="A2" s="1436"/>
      <c r="B2" s="1436"/>
      <c r="C2" s="1436"/>
      <c r="D2" s="1436"/>
      <c r="E2" s="1436"/>
      <c r="F2" s="1436"/>
      <c r="G2" s="1436"/>
      <c r="H2" s="1436"/>
      <c r="I2" s="1436"/>
      <c r="J2" s="1436"/>
      <c r="K2" s="1436"/>
      <c r="L2" s="1436"/>
      <c r="M2" s="1436"/>
      <c r="N2" s="1436"/>
      <c r="O2" s="1436"/>
      <c r="P2" s="704"/>
      <c r="Q2" s="704"/>
      <c r="R2" s="704"/>
      <c r="S2" s="704"/>
      <c r="T2" s="704"/>
      <c r="U2" s="704"/>
      <c r="V2" s="704"/>
      <c r="W2" s="704"/>
      <c r="X2" s="704"/>
      <c r="Y2" s="704"/>
      <c r="Z2" s="704"/>
      <c r="AA2" s="704"/>
      <c r="AB2" s="704"/>
      <c r="AC2" s="704"/>
      <c r="AD2" s="704"/>
      <c r="AE2" s="704"/>
      <c r="AF2" s="704"/>
      <c r="AG2" s="704"/>
      <c r="AH2" s="704"/>
      <c r="AI2" s="1444"/>
      <c r="AJ2" s="1444"/>
      <c r="AK2" s="1444"/>
      <c r="AL2" s="1444"/>
      <c r="AM2" s="1444"/>
      <c r="AN2" s="1444"/>
      <c r="AO2" s="1444"/>
      <c r="AP2" s="1444"/>
      <c r="AQ2" s="1444"/>
      <c r="AR2" s="1444"/>
      <c r="AS2" s="1444"/>
      <c r="AT2" s="1444"/>
      <c r="AU2" s="1444"/>
      <c r="AV2" s="1444"/>
      <c r="AW2" s="1444"/>
      <c r="AX2" s="1444"/>
      <c r="AY2" s="1444"/>
      <c r="AZ2" s="1444"/>
      <c r="BA2" s="1444"/>
      <c r="BB2" s="1444"/>
      <c r="BC2" s="1444"/>
      <c r="BD2" s="1444"/>
      <c r="BE2" s="1444"/>
      <c r="BF2" s="1444"/>
      <c r="BG2" s="1444"/>
      <c r="BH2" s="1444"/>
      <c r="BI2" s="1444"/>
      <c r="BJ2" s="1444"/>
      <c r="BK2" s="1444"/>
      <c r="BL2" s="1444"/>
      <c r="BM2" s="1444"/>
      <c r="BN2" s="1444"/>
      <c r="BO2" s="1444"/>
      <c r="BP2" s="1444"/>
      <c r="BQ2" s="1444"/>
      <c r="BR2" s="1444"/>
      <c r="BS2" s="1444"/>
      <c r="BT2" s="1444"/>
      <c r="BU2" s="1444"/>
      <c r="BV2" s="1444"/>
      <c r="BW2" s="1444"/>
      <c r="BX2" s="1444"/>
      <c r="BY2" s="511"/>
      <c r="BZ2" s="511"/>
      <c r="CA2" s="511"/>
      <c r="CB2" s="511"/>
      <c r="CC2" s="511"/>
      <c r="CD2" s="511"/>
      <c r="CE2" s="511"/>
      <c r="CF2" s="511"/>
      <c r="CG2" s="511"/>
      <c r="CH2" s="511"/>
      <c r="CI2" s="511"/>
      <c r="CJ2" s="511"/>
      <c r="CK2" s="511"/>
      <c r="CL2" s="511"/>
      <c r="CM2" s="511"/>
      <c r="CN2" s="511"/>
      <c r="CO2" s="511"/>
      <c r="CP2" s="511"/>
      <c r="CQ2" s="511"/>
      <c r="CR2" s="511"/>
      <c r="CS2" s="511"/>
      <c r="CT2" s="775"/>
      <c r="CU2" s="775"/>
      <c r="CV2" s="775"/>
      <c r="CW2" s="775"/>
      <c r="CX2" s="775"/>
      <c r="CY2" s="775"/>
      <c r="CZ2" s="775"/>
      <c r="DA2" s="775"/>
      <c r="DB2" s="775"/>
      <c r="DC2" s="775"/>
      <c r="DD2" s="775"/>
      <c r="DE2" s="775"/>
      <c r="DF2" s="775"/>
      <c r="DG2" s="775"/>
      <c r="DH2" s="775"/>
      <c r="DI2" s="775"/>
      <c r="DJ2" s="775"/>
      <c r="DK2" s="775"/>
      <c r="DL2" s="775"/>
      <c r="DM2" s="775"/>
      <c r="DN2" s="775"/>
      <c r="DO2" s="775"/>
      <c r="DP2" s="775"/>
      <c r="DQ2" s="775"/>
      <c r="DR2" s="775"/>
      <c r="DS2" s="775"/>
      <c r="DT2" s="775"/>
      <c r="DU2" s="775"/>
      <c r="DV2" s="775"/>
      <c r="DW2" s="775"/>
      <c r="DX2" s="775"/>
      <c r="DY2" s="775"/>
      <c r="DZ2" s="775"/>
      <c r="EA2" s="775"/>
      <c r="EB2" s="775"/>
      <c r="EC2" s="775"/>
      <c r="ED2" s="775"/>
      <c r="EE2" s="775"/>
      <c r="EF2" s="775"/>
      <c r="EG2" s="775"/>
      <c r="EH2" s="775"/>
      <c r="EI2" s="775"/>
      <c r="EJ2" s="775"/>
      <c r="EK2" s="775"/>
      <c r="EL2" s="775"/>
      <c r="EM2" s="507"/>
      <c r="EN2" s="507"/>
      <c r="FE2" s="507"/>
      <c r="FF2" s="507"/>
      <c r="FG2" s="469"/>
      <c r="FH2" s="469"/>
      <c r="FI2" s="469"/>
      <c r="FJ2" s="471"/>
    </row>
    <row r="3" spans="1:218" ht="4.5" customHeight="1" x14ac:dyDescent="0.15">
      <c r="A3" s="1436"/>
      <c r="B3" s="1436"/>
      <c r="C3" s="1436"/>
      <c r="D3" s="1436"/>
      <c r="E3" s="1436"/>
      <c r="F3" s="1436"/>
      <c r="G3" s="1436"/>
      <c r="H3" s="1436"/>
      <c r="I3" s="1436"/>
      <c r="J3" s="1436"/>
      <c r="K3" s="1436"/>
      <c r="L3" s="1436"/>
      <c r="M3" s="1436"/>
      <c r="N3" s="1436"/>
      <c r="O3" s="1436"/>
      <c r="P3" s="704"/>
      <c r="Q3" s="704"/>
      <c r="R3" s="704"/>
      <c r="S3" s="704"/>
      <c r="T3" s="704"/>
      <c r="U3" s="704"/>
      <c r="V3" s="704"/>
      <c r="W3" s="704"/>
      <c r="X3" s="704"/>
      <c r="Y3" s="704"/>
      <c r="Z3" s="704"/>
      <c r="AA3" s="704"/>
      <c r="AB3" s="704"/>
      <c r="AC3" s="704"/>
      <c r="AD3" s="704"/>
      <c r="AE3" s="704"/>
      <c r="AF3" s="704"/>
      <c r="AG3" s="704"/>
      <c r="AH3" s="704"/>
      <c r="AI3" s="1444"/>
      <c r="AJ3" s="1444"/>
      <c r="AK3" s="1444"/>
      <c r="AL3" s="1444"/>
      <c r="AM3" s="1444"/>
      <c r="AN3" s="1444"/>
      <c r="AO3" s="1444"/>
      <c r="AP3" s="1444"/>
      <c r="AQ3" s="1444"/>
      <c r="AR3" s="1444"/>
      <c r="AS3" s="1444"/>
      <c r="AT3" s="1444"/>
      <c r="AU3" s="1444"/>
      <c r="AV3" s="1444"/>
      <c r="AW3" s="1444"/>
      <c r="AX3" s="1444"/>
      <c r="AY3" s="1444"/>
      <c r="AZ3" s="1444"/>
      <c r="BA3" s="1444"/>
      <c r="BB3" s="1444"/>
      <c r="BC3" s="1444"/>
      <c r="BD3" s="1444"/>
      <c r="BE3" s="1444"/>
      <c r="BF3" s="1444"/>
      <c r="BG3" s="1444"/>
      <c r="BH3" s="1444"/>
      <c r="BI3" s="1444"/>
      <c r="BJ3" s="1444"/>
      <c r="BK3" s="1444"/>
      <c r="BL3" s="1444"/>
      <c r="BM3" s="1444"/>
      <c r="BN3" s="1444"/>
      <c r="BO3" s="1444"/>
      <c r="BP3" s="1444"/>
      <c r="BQ3" s="1444"/>
      <c r="BR3" s="1444"/>
      <c r="BS3" s="1444"/>
      <c r="BT3" s="1444"/>
      <c r="BU3" s="1444"/>
      <c r="BV3" s="1444"/>
      <c r="BW3" s="1444"/>
      <c r="BX3" s="1444"/>
      <c r="BY3" s="511"/>
      <c r="BZ3" s="511"/>
      <c r="CA3" s="511"/>
      <c r="CB3" s="511"/>
      <c r="CC3" s="511"/>
      <c r="CD3" s="511"/>
      <c r="CE3" s="511"/>
      <c r="CF3" s="511"/>
      <c r="CG3" s="511"/>
      <c r="CH3" s="511"/>
      <c r="CI3" s="511"/>
      <c r="CJ3" s="511"/>
      <c r="CK3" s="511"/>
      <c r="CL3" s="511"/>
      <c r="CM3" s="511"/>
      <c r="CN3" s="511"/>
      <c r="CO3" s="511"/>
      <c r="CP3" s="511"/>
      <c r="CQ3" s="511"/>
      <c r="CR3" s="511"/>
      <c r="CS3" s="511"/>
      <c r="CT3" s="776"/>
      <c r="CU3" s="776"/>
      <c r="CV3" s="776"/>
      <c r="CW3" s="776"/>
      <c r="CX3" s="776"/>
      <c r="CY3" s="776"/>
      <c r="CZ3" s="776"/>
      <c r="DA3" s="776"/>
      <c r="DB3" s="776"/>
      <c r="DC3" s="776"/>
      <c r="DD3" s="776"/>
      <c r="DE3" s="776"/>
      <c r="DF3" s="776"/>
      <c r="DG3" s="776"/>
      <c r="DH3" s="776"/>
      <c r="DI3" s="776"/>
      <c r="DJ3" s="776"/>
      <c r="DK3" s="776"/>
      <c r="DL3" s="776"/>
      <c r="DM3" s="776"/>
      <c r="DN3" s="776"/>
      <c r="DO3" s="776"/>
      <c r="DP3" s="776"/>
      <c r="DQ3" s="776"/>
      <c r="DR3" s="776"/>
      <c r="DS3" s="776"/>
      <c r="DT3" s="776"/>
      <c r="DU3" s="776"/>
      <c r="DV3" s="776"/>
      <c r="DW3" s="776"/>
      <c r="DX3" s="776"/>
      <c r="DY3" s="776"/>
      <c r="DZ3" s="776"/>
      <c r="EA3" s="776"/>
      <c r="EB3" s="776"/>
      <c r="EC3" s="776"/>
      <c r="ED3" s="776"/>
      <c r="EE3" s="776"/>
      <c r="EF3" s="776"/>
      <c r="EG3" s="776"/>
      <c r="EH3" s="776"/>
      <c r="EI3" s="776"/>
      <c r="EJ3" s="776"/>
      <c r="EK3" s="776"/>
      <c r="EL3" s="776"/>
      <c r="EM3" s="507"/>
      <c r="EN3" s="507"/>
      <c r="EO3" s="507"/>
      <c r="EP3" s="507"/>
      <c r="EQ3" s="507"/>
      <c r="ER3" s="507"/>
      <c r="ES3" s="507"/>
      <c r="ET3" s="507"/>
      <c r="EU3" s="507"/>
      <c r="EV3" s="507"/>
      <c r="EW3" s="507"/>
      <c r="EX3" s="507"/>
      <c r="EY3" s="507"/>
      <c r="EZ3" s="507"/>
      <c r="FA3" s="507"/>
      <c r="FB3" s="507"/>
      <c r="FC3" s="507"/>
      <c r="FD3" s="507"/>
      <c r="FE3" s="507"/>
      <c r="FF3" s="507"/>
      <c r="FG3" s="507"/>
      <c r="FH3" s="507"/>
      <c r="FI3" s="507"/>
      <c r="FJ3" s="471"/>
    </row>
    <row r="4" spans="1:218" ht="4.5" customHeight="1" x14ac:dyDescent="0.15">
      <c r="A4" s="1436"/>
      <c r="B4" s="1436"/>
      <c r="C4" s="1436"/>
      <c r="D4" s="1436"/>
      <c r="E4" s="1436"/>
      <c r="F4" s="1436"/>
      <c r="G4" s="1436"/>
      <c r="H4" s="1436"/>
      <c r="I4" s="1436"/>
      <c r="J4" s="1436"/>
      <c r="K4" s="1436"/>
      <c r="L4" s="1436"/>
      <c r="M4" s="1436"/>
      <c r="N4" s="1436"/>
      <c r="O4" s="1436"/>
      <c r="P4" s="704"/>
      <c r="Q4" s="704"/>
      <c r="R4" s="704"/>
      <c r="S4" s="704"/>
      <c r="T4" s="704"/>
      <c r="U4" s="704"/>
      <c r="V4" s="704"/>
      <c r="W4" s="704"/>
      <c r="X4" s="704"/>
      <c r="Y4" s="704"/>
      <c r="Z4" s="704"/>
      <c r="AA4" s="704"/>
      <c r="AB4" s="704"/>
      <c r="AC4" s="704"/>
      <c r="AD4" s="704"/>
      <c r="AE4" s="704"/>
      <c r="AF4" s="704"/>
      <c r="AG4" s="704"/>
      <c r="AH4" s="704"/>
      <c r="AI4" s="1444"/>
      <c r="AJ4" s="1444"/>
      <c r="AK4" s="1444"/>
      <c r="AL4" s="1444"/>
      <c r="AM4" s="1444"/>
      <c r="AN4" s="1444"/>
      <c r="AO4" s="1444"/>
      <c r="AP4" s="1444"/>
      <c r="AQ4" s="1444"/>
      <c r="AR4" s="1444"/>
      <c r="AS4" s="1444"/>
      <c r="AT4" s="1444"/>
      <c r="AU4" s="1444"/>
      <c r="AV4" s="1444"/>
      <c r="AW4" s="1444"/>
      <c r="AX4" s="1444"/>
      <c r="AY4" s="1444"/>
      <c r="AZ4" s="1444"/>
      <c r="BA4" s="1444"/>
      <c r="BB4" s="1444"/>
      <c r="BC4" s="1444"/>
      <c r="BD4" s="1444"/>
      <c r="BE4" s="1444"/>
      <c r="BF4" s="1444"/>
      <c r="BG4" s="1444"/>
      <c r="BH4" s="1444"/>
      <c r="BI4" s="1444"/>
      <c r="BJ4" s="1444"/>
      <c r="BK4" s="1444"/>
      <c r="BL4" s="1444"/>
      <c r="BM4" s="1444"/>
      <c r="BN4" s="1444"/>
      <c r="BO4" s="1444"/>
      <c r="BP4" s="1444"/>
      <c r="BQ4" s="1444"/>
      <c r="BR4" s="1444"/>
      <c r="BS4" s="1444"/>
      <c r="BT4" s="1444"/>
      <c r="BU4" s="1444"/>
      <c r="BV4" s="1444"/>
      <c r="BW4" s="1444"/>
      <c r="BX4" s="1444"/>
      <c r="BY4" s="511"/>
      <c r="BZ4" s="511"/>
      <c r="CA4" s="511"/>
      <c r="CB4" s="511"/>
      <c r="CC4" s="511"/>
      <c r="CD4" s="511"/>
      <c r="CE4" s="511"/>
      <c r="CF4" s="511"/>
      <c r="CG4" s="511"/>
      <c r="CH4" s="511"/>
      <c r="CI4" s="511"/>
      <c r="CJ4" s="511"/>
      <c r="CK4" s="511"/>
      <c r="CL4" s="511"/>
      <c r="CM4" s="511"/>
      <c r="CN4" s="511"/>
      <c r="CO4" s="511"/>
      <c r="CP4" s="511"/>
      <c r="CQ4" s="511"/>
      <c r="CR4" s="511"/>
      <c r="CS4" s="511"/>
      <c r="CT4" s="1291" t="s">
        <v>194</v>
      </c>
      <c r="CU4" s="1394"/>
      <c r="CV4" s="1394"/>
      <c r="CW4" s="1394"/>
      <c r="CX4" s="1394"/>
      <c r="CY4" s="1394"/>
      <c r="CZ4" s="1394"/>
      <c r="DA4" s="1395"/>
      <c r="DB4" s="1300" t="s">
        <v>29</v>
      </c>
      <c r="DC4" s="1301"/>
      <c r="DD4" s="1301"/>
      <c r="DE4" s="1301"/>
      <c r="DF4" s="1301"/>
      <c r="DG4" s="1302"/>
      <c r="DH4" s="1401" t="str">
        <f>入力シート!$O$82</f>
        <v/>
      </c>
      <c r="DI4" s="1402"/>
      <c r="DJ4" s="1402"/>
      <c r="DK4" s="1402"/>
      <c r="DL4" s="1402"/>
      <c r="DM4" s="1402"/>
      <c r="DN4" s="1402"/>
      <c r="DO4" s="1402"/>
      <c r="DP4" s="1402"/>
      <c r="DQ4" s="1402"/>
      <c r="DR4" s="1402"/>
      <c r="DS4" s="1402"/>
      <c r="DT4" s="1402"/>
      <c r="DU4" s="1402"/>
      <c r="DV4" s="1402"/>
      <c r="DW4" s="1402"/>
      <c r="DX4" s="1402"/>
      <c r="DY4" s="1402"/>
      <c r="DZ4" s="1402"/>
      <c r="EA4" s="1402"/>
      <c r="EB4" s="1402"/>
      <c r="EC4" s="1402"/>
      <c r="ED4" s="1402"/>
      <c r="EE4" s="1402"/>
      <c r="EF4" s="1403"/>
      <c r="EG4" s="752" t="s">
        <v>24</v>
      </c>
      <c r="EH4" s="753"/>
      <c r="EI4" s="753"/>
      <c r="EJ4" s="753"/>
      <c r="EK4" s="753"/>
      <c r="EL4" s="753"/>
      <c r="EM4" s="753"/>
      <c r="EN4" s="753"/>
      <c r="EO4" s="753"/>
      <c r="EP4" s="753"/>
      <c r="EQ4" s="753"/>
      <c r="ER4" s="753"/>
      <c r="ES4" s="753"/>
      <c r="ET4" s="753"/>
      <c r="EU4" s="753"/>
      <c r="EV4" s="753"/>
      <c r="EW4" s="753"/>
      <c r="EX4" s="752" t="s">
        <v>158</v>
      </c>
      <c r="EY4" s="752"/>
      <c r="EZ4" s="752"/>
      <c r="FA4" s="752"/>
      <c r="FB4" s="752"/>
      <c r="FC4" s="752"/>
      <c r="FD4" s="752" t="s">
        <v>195</v>
      </c>
      <c r="FE4" s="752"/>
      <c r="FF4" s="752"/>
      <c r="FG4" s="752"/>
      <c r="FH4" s="752"/>
      <c r="FI4" s="1435"/>
      <c r="FJ4" s="471"/>
      <c r="FK4" s="1280" t="s">
        <v>402</v>
      </c>
      <c r="FL4" s="1281"/>
      <c r="FM4" s="1281"/>
      <c r="FN4" s="1281"/>
      <c r="FO4" s="1281"/>
      <c r="FP4" s="1281"/>
      <c r="FQ4" s="1281"/>
      <c r="FR4" s="1281"/>
      <c r="FS4" s="1281"/>
      <c r="FT4" s="1281"/>
      <c r="FU4" s="1281"/>
      <c r="FV4" s="1281"/>
      <c r="FW4" s="1281"/>
      <c r="FX4" s="1281"/>
      <c r="FY4" s="1281"/>
      <c r="FZ4" s="1281"/>
      <c r="GA4" s="1281"/>
      <c r="GB4" s="1281"/>
      <c r="GC4" s="1281"/>
      <c r="GD4" s="1281"/>
      <c r="GE4" s="1281"/>
      <c r="GF4" s="1281"/>
      <c r="GG4" s="1281"/>
      <c r="GH4" s="1281"/>
      <c r="GI4" s="1281"/>
      <c r="GJ4" s="1281"/>
      <c r="GK4" s="1282"/>
    </row>
    <row r="5" spans="1:218" ht="4.5" customHeight="1" x14ac:dyDescent="0.15">
      <c r="A5" s="1436"/>
      <c r="B5" s="1436"/>
      <c r="C5" s="1436"/>
      <c r="D5" s="1436"/>
      <c r="E5" s="1436"/>
      <c r="F5" s="1436"/>
      <c r="G5" s="1436"/>
      <c r="H5" s="1436"/>
      <c r="I5" s="1436"/>
      <c r="J5" s="1436"/>
      <c r="K5" s="1436"/>
      <c r="L5" s="1436"/>
      <c r="M5" s="1436"/>
      <c r="N5" s="1436"/>
      <c r="O5" s="1436"/>
      <c r="P5" s="704"/>
      <c r="Q5" s="704"/>
      <c r="R5" s="704"/>
      <c r="S5" s="704"/>
      <c r="T5" s="704"/>
      <c r="U5" s="704"/>
      <c r="V5" s="704"/>
      <c r="W5" s="704"/>
      <c r="X5" s="704"/>
      <c r="Y5" s="704"/>
      <c r="Z5" s="704"/>
      <c r="AA5" s="704"/>
      <c r="AB5" s="704"/>
      <c r="AC5" s="704"/>
      <c r="AD5" s="704"/>
      <c r="AE5" s="704"/>
      <c r="AF5" s="704"/>
      <c r="AG5" s="704"/>
      <c r="AH5" s="704"/>
      <c r="AI5" s="1444"/>
      <c r="AJ5" s="1444"/>
      <c r="AK5" s="1444"/>
      <c r="AL5" s="1444"/>
      <c r="AM5" s="1444"/>
      <c r="AN5" s="1444"/>
      <c r="AO5" s="1444"/>
      <c r="AP5" s="1444"/>
      <c r="AQ5" s="1444"/>
      <c r="AR5" s="1444"/>
      <c r="AS5" s="1444"/>
      <c r="AT5" s="1444"/>
      <c r="AU5" s="1444"/>
      <c r="AV5" s="1444"/>
      <c r="AW5" s="1444"/>
      <c r="AX5" s="1444"/>
      <c r="AY5" s="1444"/>
      <c r="AZ5" s="1444"/>
      <c r="BA5" s="1444"/>
      <c r="BB5" s="1444"/>
      <c r="BC5" s="1444"/>
      <c r="BD5" s="1444"/>
      <c r="BE5" s="1444"/>
      <c r="BF5" s="1444"/>
      <c r="BG5" s="1444"/>
      <c r="BH5" s="1444"/>
      <c r="BI5" s="1444"/>
      <c r="BJ5" s="1444"/>
      <c r="BK5" s="1444"/>
      <c r="BL5" s="1444"/>
      <c r="BM5" s="1444"/>
      <c r="BN5" s="1444"/>
      <c r="BO5" s="1444"/>
      <c r="BP5" s="1444"/>
      <c r="BQ5" s="1444"/>
      <c r="BR5" s="1444"/>
      <c r="BS5" s="1444"/>
      <c r="BT5" s="1444"/>
      <c r="BU5" s="1444"/>
      <c r="BV5" s="1444"/>
      <c r="BW5" s="1444"/>
      <c r="BX5" s="1444"/>
      <c r="BY5" s="511"/>
      <c r="BZ5" s="511"/>
      <c r="CA5" s="511"/>
      <c r="CB5" s="511"/>
      <c r="CC5" s="511"/>
      <c r="CD5" s="511"/>
      <c r="CE5" s="511"/>
      <c r="CF5" s="511"/>
      <c r="CG5" s="511"/>
      <c r="CH5" s="511"/>
      <c r="CI5" s="511"/>
      <c r="CJ5" s="511"/>
      <c r="CK5" s="511"/>
      <c r="CL5" s="511"/>
      <c r="CM5" s="511"/>
      <c r="CN5" s="511"/>
      <c r="CO5" s="511"/>
      <c r="CP5" s="511"/>
      <c r="CQ5" s="511"/>
      <c r="CR5" s="511"/>
      <c r="CS5" s="511"/>
      <c r="CT5" s="1396"/>
      <c r="CU5" s="1397"/>
      <c r="CV5" s="1397"/>
      <c r="CW5" s="1397"/>
      <c r="CX5" s="1397"/>
      <c r="CY5" s="1397"/>
      <c r="CZ5" s="1397"/>
      <c r="DA5" s="1398"/>
      <c r="DB5" s="1074"/>
      <c r="DC5" s="946"/>
      <c r="DD5" s="946"/>
      <c r="DE5" s="946"/>
      <c r="DF5" s="946"/>
      <c r="DG5" s="1075"/>
      <c r="DH5" s="1404"/>
      <c r="DI5" s="616"/>
      <c r="DJ5" s="616"/>
      <c r="DK5" s="616"/>
      <c r="DL5" s="616"/>
      <c r="DM5" s="616"/>
      <c r="DN5" s="616"/>
      <c r="DO5" s="616"/>
      <c r="DP5" s="616"/>
      <c r="DQ5" s="616"/>
      <c r="DR5" s="616"/>
      <c r="DS5" s="616"/>
      <c r="DT5" s="616"/>
      <c r="DU5" s="616"/>
      <c r="DV5" s="616"/>
      <c r="DW5" s="616"/>
      <c r="DX5" s="616"/>
      <c r="DY5" s="616"/>
      <c r="DZ5" s="616"/>
      <c r="EA5" s="616"/>
      <c r="EB5" s="616"/>
      <c r="EC5" s="616"/>
      <c r="ED5" s="616"/>
      <c r="EE5" s="616"/>
      <c r="EF5" s="1405"/>
      <c r="EG5" s="720"/>
      <c r="EH5" s="720"/>
      <c r="EI5" s="720"/>
      <c r="EJ5" s="720"/>
      <c r="EK5" s="720"/>
      <c r="EL5" s="720"/>
      <c r="EM5" s="720"/>
      <c r="EN5" s="720"/>
      <c r="EO5" s="720"/>
      <c r="EP5" s="720"/>
      <c r="EQ5" s="720"/>
      <c r="ER5" s="720"/>
      <c r="ES5" s="720"/>
      <c r="ET5" s="720"/>
      <c r="EU5" s="720"/>
      <c r="EV5" s="720"/>
      <c r="EW5" s="720"/>
      <c r="EX5" s="638"/>
      <c r="EY5" s="638"/>
      <c r="EZ5" s="638"/>
      <c r="FA5" s="638"/>
      <c r="FB5" s="638"/>
      <c r="FC5" s="638"/>
      <c r="FD5" s="638"/>
      <c r="FE5" s="638"/>
      <c r="FF5" s="638"/>
      <c r="FG5" s="638"/>
      <c r="FH5" s="638"/>
      <c r="FI5" s="976"/>
      <c r="FJ5" s="471"/>
      <c r="FK5" s="1283"/>
      <c r="FL5" s="1284"/>
      <c r="FM5" s="1284"/>
      <c r="FN5" s="1284"/>
      <c r="FO5" s="1284"/>
      <c r="FP5" s="1284"/>
      <c r="FQ5" s="1284"/>
      <c r="FR5" s="1284"/>
      <c r="FS5" s="1284"/>
      <c r="FT5" s="1284"/>
      <c r="FU5" s="1284"/>
      <c r="FV5" s="1284"/>
      <c r="FW5" s="1284"/>
      <c r="FX5" s="1284"/>
      <c r="FY5" s="1284"/>
      <c r="FZ5" s="1284"/>
      <c r="GA5" s="1284"/>
      <c r="GB5" s="1284"/>
      <c r="GC5" s="1284"/>
      <c r="GD5" s="1284"/>
      <c r="GE5" s="1284"/>
      <c r="GF5" s="1284"/>
      <c r="GG5" s="1284"/>
      <c r="GH5" s="1284"/>
      <c r="GI5" s="1284"/>
      <c r="GJ5" s="1284"/>
      <c r="GK5" s="1285"/>
    </row>
    <row r="6" spans="1:218" ht="4.5" customHeight="1" x14ac:dyDescent="0.15">
      <c r="A6" s="1392" t="s">
        <v>196</v>
      </c>
      <c r="B6" s="1392"/>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c r="AE6" s="1392"/>
      <c r="AF6" s="1392"/>
      <c r="AG6" s="1392"/>
      <c r="AH6" s="1392"/>
      <c r="AI6" s="1392"/>
      <c r="AJ6" s="1392"/>
      <c r="AK6" s="1392"/>
      <c r="AL6" s="1392"/>
      <c r="AM6" s="1392"/>
      <c r="AN6" s="1392"/>
      <c r="AO6" s="1392"/>
      <c r="AP6" s="1392"/>
      <c r="AQ6" s="1392"/>
      <c r="AR6" s="1392"/>
      <c r="AS6" s="507"/>
      <c r="AT6" s="507"/>
      <c r="AU6" s="507"/>
      <c r="AV6" s="507"/>
      <c r="AW6" s="507"/>
      <c r="AX6" s="507"/>
      <c r="AY6" s="507"/>
      <c r="AZ6" s="507"/>
      <c r="BA6" s="507"/>
      <c r="BB6" s="507"/>
      <c r="BC6" s="507"/>
      <c r="BD6" s="507"/>
      <c r="BE6" s="507"/>
      <c r="BF6" s="507"/>
      <c r="BG6" s="507"/>
      <c r="BH6" s="507"/>
      <c r="BI6" s="507"/>
      <c r="BJ6" s="507"/>
      <c r="BK6" s="507"/>
      <c r="BL6" s="507"/>
      <c r="BM6" s="507"/>
      <c r="BN6" s="507"/>
      <c r="BO6" s="507"/>
      <c r="BP6" s="507"/>
      <c r="BQ6" s="507"/>
      <c r="BR6" s="507"/>
      <c r="BS6" s="507"/>
      <c r="BT6" s="507"/>
      <c r="BU6" s="507"/>
      <c r="BV6" s="507"/>
      <c r="BW6" s="507"/>
      <c r="BX6" s="507"/>
      <c r="BY6" s="620" t="str">
        <f>IF(入力シート!$C$3="","  年  月  日",入力シート!$C$3)</f>
        <v xml:space="preserve">  年  月  日</v>
      </c>
      <c r="BZ6" s="620"/>
      <c r="CA6" s="620"/>
      <c r="CB6" s="620"/>
      <c r="CC6" s="620"/>
      <c r="CD6" s="620"/>
      <c r="CE6" s="620"/>
      <c r="CF6" s="620"/>
      <c r="CG6" s="620"/>
      <c r="CH6" s="620"/>
      <c r="CI6" s="620"/>
      <c r="CJ6" s="620"/>
      <c r="CK6" s="620"/>
      <c r="CL6" s="620"/>
      <c r="CM6" s="620"/>
      <c r="CN6" s="620"/>
      <c r="CO6" s="619" t="s">
        <v>408</v>
      </c>
      <c r="CP6" s="619"/>
      <c r="CQ6" s="619"/>
      <c r="CR6" s="619"/>
      <c r="CS6" s="619"/>
      <c r="CT6" s="1396"/>
      <c r="CU6" s="1397"/>
      <c r="CV6" s="1397"/>
      <c r="CW6" s="1397"/>
      <c r="CX6" s="1397"/>
      <c r="CY6" s="1397"/>
      <c r="CZ6" s="1397"/>
      <c r="DA6" s="1398"/>
      <c r="DB6" s="1074"/>
      <c r="DC6" s="946"/>
      <c r="DD6" s="946"/>
      <c r="DE6" s="946"/>
      <c r="DF6" s="946"/>
      <c r="DG6" s="1075"/>
      <c r="DH6" s="1406"/>
      <c r="DI6" s="618"/>
      <c r="DJ6" s="618"/>
      <c r="DK6" s="618"/>
      <c r="DL6" s="618"/>
      <c r="DM6" s="618"/>
      <c r="DN6" s="618"/>
      <c r="DO6" s="618"/>
      <c r="DP6" s="618"/>
      <c r="DQ6" s="618"/>
      <c r="DR6" s="618"/>
      <c r="DS6" s="618"/>
      <c r="DT6" s="618"/>
      <c r="DU6" s="618"/>
      <c r="DV6" s="618"/>
      <c r="DW6" s="618"/>
      <c r="DX6" s="618"/>
      <c r="DY6" s="618"/>
      <c r="DZ6" s="618"/>
      <c r="EA6" s="618"/>
      <c r="EB6" s="618"/>
      <c r="EC6" s="618"/>
      <c r="ED6" s="618"/>
      <c r="EE6" s="618"/>
      <c r="EF6" s="1407"/>
      <c r="EG6" s="720"/>
      <c r="EH6" s="720"/>
      <c r="EI6" s="720"/>
      <c r="EJ6" s="720"/>
      <c r="EK6" s="720"/>
      <c r="EL6" s="720"/>
      <c r="EM6" s="720"/>
      <c r="EN6" s="720"/>
      <c r="EO6" s="720"/>
      <c r="EP6" s="720"/>
      <c r="EQ6" s="720"/>
      <c r="ER6" s="720"/>
      <c r="ES6" s="720"/>
      <c r="ET6" s="720"/>
      <c r="EU6" s="720"/>
      <c r="EV6" s="720"/>
      <c r="EW6" s="720"/>
      <c r="EX6" s="638"/>
      <c r="EY6" s="638"/>
      <c r="EZ6" s="638"/>
      <c r="FA6" s="638"/>
      <c r="FB6" s="638"/>
      <c r="FC6" s="638"/>
      <c r="FD6" s="638"/>
      <c r="FE6" s="638"/>
      <c r="FF6" s="638"/>
      <c r="FG6" s="638"/>
      <c r="FH6" s="638"/>
      <c r="FI6" s="976"/>
      <c r="FJ6" s="471"/>
      <c r="FK6" s="1286"/>
      <c r="FL6" s="1287"/>
      <c r="FM6" s="1287"/>
      <c r="FN6" s="1287"/>
      <c r="FO6" s="1287"/>
      <c r="FP6" s="1287"/>
      <c r="FQ6" s="1287"/>
      <c r="FR6" s="1287"/>
      <c r="FS6" s="1287"/>
      <c r="FT6" s="1287"/>
      <c r="FU6" s="1287"/>
      <c r="FV6" s="1287"/>
      <c r="FW6" s="1287"/>
      <c r="FX6" s="1287"/>
      <c r="FY6" s="1287"/>
      <c r="FZ6" s="1287"/>
      <c r="GA6" s="1287"/>
      <c r="GB6" s="1287"/>
      <c r="GC6" s="1287"/>
      <c r="GD6" s="1287"/>
      <c r="GE6" s="1287"/>
      <c r="GF6" s="1287"/>
      <c r="GG6" s="1287"/>
      <c r="GH6" s="1287"/>
      <c r="GI6" s="1287"/>
      <c r="GJ6" s="1287"/>
      <c r="GK6" s="1288"/>
    </row>
    <row r="7" spans="1:218" ht="4.5" customHeight="1" x14ac:dyDescent="0.15">
      <c r="A7" s="1392"/>
      <c r="B7" s="1392"/>
      <c r="C7" s="1392"/>
      <c r="D7" s="1392"/>
      <c r="E7" s="1392"/>
      <c r="F7" s="1392"/>
      <c r="G7" s="1392"/>
      <c r="H7" s="1392"/>
      <c r="I7" s="1392"/>
      <c r="J7" s="1392"/>
      <c r="K7" s="1392"/>
      <c r="L7" s="1392"/>
      <c r="M7" s="1392"/>
      <c r="N7" s="1392"/>
      <c r="O7" s="1392"/>
      <c r="P7" s="1392"/>
      <c r="Q7" s="1392"/>
      <c r="R7" s="1392"/>
      <c r="S7" s="1392"/>
      <c r="T7" s="1392"/>
      <c r="U7" s="1392"/>
      <c r="V7" s="1392"/>
      <c r="W7" s="1392"/>
      <c r="X7" s="1392"/>
      <c r="Y7" s="1392"/>
      <c r="Z7" s="1392"/>
      <c r="AA7" s="1392"/>
      <c r="AB7" s="1392"/>
      <c r="AC7" s="1392"/>
      <c r="AD7" s="1392"/>
      <c r="AE7" s="1392"/>
      <c r="AF7" s="1392"/>
      <c r="AG7" s="1392"/>
      <c r="AH7" s="1392"/>
      <c r="AI7" s="1392"/>
      <c r="AJ7" s="1392"/>
      <c r="AK7" s="1392"/>
      <c r="AL7" s="1392"/>
      <c r="AM7" s="1392"/>
      <c r="AN7" s="1392"/>
      <c r="AO7" s="1392"/>
      <c r="AP7" s="1392"/>
      <c r="AQ7" s="1392"/>
      <c r="AR7" s="1392"/>
      <c r="AS7" s="507"/>
      <c r="AT7" s="507"/>
      <c r="AU7" s="507"/>
      <c r="AV7" s="507"/>
      <c r="AW7" s="507"/>
      <c r="AX7" s="507"/>
      <c r="AY7" s="507"/>
      <c r="AZ7" s="507"/>
      <c r="BA7" s="507"/>
      <c r="BB7" s="507"/>
      <c r="BC7" s="507"/>
      <c r="BD7" s="507"/>
      <c r="BE7" s="507"/>
      <c r="BF7" s="507"/>
      <c r="BG7" s="507"/>
      <c r="BH7" s="507"/>
      <c r="BI7" s="507"/>
      <c r="BJ7" s="507"/>
      <c r="BK7" s="507"/>
      <c r="BL7" s="507"/>
      <c r="BM7" s="507"/>
      <c r="BN7" s="507"/>
      <c r="BO7" s="507"/>
      <c r="BP7" s="507"/>
      <c r="BQ7" s="507"/>
      <c r="BR7" s="507"/>
      <c r="BS7" s="507"/>
      <c r="BT7" s="507"/>
      <c r="BU7" s="507"/>
      <c r="BV7" s="507"/>
      <c r="BW7" s="507"/>
      <c r="BX7" s="507"/>
      <c r="BY7" s="620"/>
      <c r="BZ7" s="620"/>
      <c r="CA7" s="620"/>
      <c r="CB7" s="620"/>
      <c r="CC7" s="620"/>
      <c r="CD7" s="620"/>
      <c r="CE7" s="620"/>
      <c r="CF7" s="620"/>
      <c r="CG7" s="620"/>
      <c r="CH7" s="620"/>
      <c r="CI7" s="620"/>
      <c r="CJ7" s="620"/>
      <c r="CK7" s="620"/>
      <c r="CL7" s="620"/>
      <c r="CM7" s="620"/>
      <c r="CN7" s="620"/>
      <c r="CO7" s="619"/>
      <c r="CP7" s="619"/>
      <c r="CQ7" s="619"/>
      <c r="CR7" s="619"/>
      <c r="CS7" s="619"/>
      <c r="CT7" s="1396"/>
      <c r="CU7" s="1397"/>
      <c r="CV7" s="1397"/>
      <c r="CW7" s="1397"/>
      <c r="CX7" s="1397"/>
      <c r="CY7" s="1397"/>
      <c r="CZ7" s="1397"/>
      <c r="DA7" s="1398"/>
      <c r="DB7" s="1061" t="s">
        <v>23</v>
      </c>
      <c r="DC7" s="1062"/>
      <c r="DD7" s="1062"/>
      <c r="DE7" s="1062"/>
      <c r="DF7" s="1062"/>
      <c r="DG7" s="1063"/>
      <c r="DH7" s="1070" t="str">
        <f>入力シート!$N$82</f>
        <v/>
      </c>
      <c r="DI7" s="1070"/>
      <c r="DJ7" s="1070"/>
      <c r="DK7" s="1070"/>
      <c r="DL7" s="1070"/>
      <c r="DM7" s="1070"/>
      <c r="DN7" s="1070"/>
      <c r="DO7" s="1070"/>
      <c r="DP7" s="1070"/>
      <c r="DQ7" s="1070"/>
      <c r="DR7" s="1070"/>
      <c r="DS7" s="1070"/>
      <c r="DT7" s="1070"/>
      <c r="DU7" s="1070"/>
      <c r="DV7" s="1070"/>
      <c r="DW7" s="1070"/>
      <c r="DX7" s="1070"/>
      <c r="DY7" s="1070"/>
      <c r="DZ7" s="1070"/>
      <c r="EA7" s="1070"/>
      <c r="EB7" s="1070"/>
      <c r="EC7" s="1070"/>
      <c r="ED7" s="1070"/>
      <c r="EE7" s="1070"/>
      <c r="EF7" s="1070"/>
      <c r="EG7" s="717" t="str">
        <f>入力シート!$Z$82</f>
        <v/>
      </c>
      <c r="EH7" s="718"/>
      <c r="EI7" s="718"/>
      <c r="EJ7" s="718"/>
      <c r="EK7" s="718"/>
      <c r="EL7" s="718"/>
      <c r="EM7" s="718"/>
      <c r="EN7" s="718"/>
      <c r="EO7" s="718"/>
      <c r="EP7" s="718"/>
      <c r="EQ7" s="718"/>
      <c r="ER7" s="718"/>
      <c r="ES7" s="718"/>
      <c r="ET7" s="718"/>
      <c r="EU7" s="718"/>
      <c r="EV7" s="718"/>
      <c r="EW7" s="718"/>
      <c r="EX7" s="719" t="str">
        <f>入力シート!$AM$82</f>
        <v/>
      </c>
      <c r="EY7" s="719"/>
      <c r="EZ7" s="719"/>
      <c r="FA7" s="719"/>
      <c r="FB7" s="719"/>
      <c r="FC7" s="719"/>
      <c r="FD7" s="1303" t="str">
        <f>入力シート!$AN$82</f>
        <v/>
      </c>
      <c r="FE7" s="1303"/>
      <c r="FF7" s="1303"/>
      <c r="FG7" s="1303"/>
      <c r="FH7" s="1303"/>
      <c r="FI7" s="1304"/>
      <c r="FJ7" s="471"/>
      <c r="FK7" s="1268" t="str">
        <f>I18</f>
        <v/>
      </c>
      <c r="FL7" s="1269"/>
      <c r="FM7" s="1269"/>
      <c r="FN7" s="1269"/>
      <c r="FO7" s="1269"/>
      <c r="FP7" s="1269"/>
      <c r="FQ7" s="1269"/>
      <c r="FR7" s="1269"/>
      <c r="FS7" s="1269"/>
      <c r="FT7" s="1269"/>
      <c r="FU7" s="1269"/>
      <c r="FV7" s="1269"/>
      <c r="FW7" s="1269"/>
      <c r="FX7" s="1269"/>
      <c r="FY7" s="1269"/>
      <c r="FZ7" s="1269"/>
      <c r="GA7" s="1269"/>
      <c r="GB7" s="1269"/>
      <c r="GC7" s="1269"/>
      <c r="GD7" s="1269"/>
      <c r="GE7" s="1269"/>
      <c r="GF7" s="1269"/>
      <c r="GG7" s="1269"/>
      <c r="GH7" s="1269"/>
      <c r="GI7" s="1269"/>
      <c r="GJ7" s="1269"/>
      <c r="GK7" s="1270"/>
    </row>
    <row r="8" spans="1:218" ht="4.5" customHeight="1" x14ac:dyDescent="0.15">
      <c r="A8" s="1393"/>
      <c r="B8" s="1393"/>
      <c r="C8" s="1393"/>
      <c r="D8" s="1393"/>
      <c r="E8" s="1393"/>
      <c r="F8" s="1393"/>
      <c r="G8" s="1393"/>
      <c r="H8" s="1393"/>
      <c r="I8" s="1393"/>
      <c r="J8" s="1393"/>
      <c r="K8" s="1393"/>
      <c r="L8" s="1393"/>
      <c r="M8" s="1393"/>
      <c r="N8" s="1393"/>
      <c r="O8" s="1393"/>
      <c r="P8" s="1393"/>
      <c r="Q8" s="1393"/>
      <c r="R8" s="1393"/>
      <c r="S8" s="1393"/>
      <c r="T8" s="1393"/>
      <c r="U8" s="1393"/>
      <c r="V8" s="1393"/>
      <c r="W8" s="1393"/>
      <c r="X8" s="1393"/>
      <c r="Y8" s="1393"/>
      <c r="Z8" s="1393"/>
      <c r="AA8" s="1393"/>
      <c r="AB8" s="1393"/>
      <c r="AC8" s="1393"/>
      <c r="AD8" s="1393"/>
      <c r="AE8" s="1393"/>
      <c r="AF8" s="1393"/>
      <c r="AG8" s="1393"/>
      <c r="AH8" s="1393"/>
      <c r="AI8" s="1393"/>
      <c r="AJ8" s="1393"/>
      <c r="AK8" s="1393"/>
      <c r="AL8" s="1393"/>
      <c r="AM8" s="1393"/>
      <c r="AN8" s="1393"/>
      <c r="AO8" s="1393"/>
      <c r="AP8" s="1393"/>
      <c r="AQ8" s="1393"/>
      <c r="AR8" s="1393"/>
      <c r="AS8" s="507"/>
      <c r="AT8" s="507"/>
      <c r="AU8" s="507"/>
      <c r="AV8" s="507"/>
      <c r="AW8" s="507"/>
      <c r="AX8" s="507"/>
      <c r="AY8" s="507"/>
      <c r="AZ8" s="507"/>
      <c r="BA8" s="507"/>
      <c r="BB8" s="507"/>
      <c r="BC8" s="507"/>
      <c r="BD8" s="507"/>
      <c r="BE8" s="507"/>
      <c r="BF8" s="507"/>
      <c r="BG8" s="507"/>
      <c r="BH8" s="507"/>
      <c r="BI8" s="507"/>
      <c r="BJ8" s="507"/>
      <c r="BK8" s="507"/>
      <c r="BL8" s="507"/>
      <c r="BM8" s="507"/>
      <c r="BN8" s="507"/>
      <c r="BO8" s="507"/>
      <c r="BP8" s="507"/>
      <c r="BQ8" s="507"/>
      <c r="BR8" s="507"/>
      <c r="BS8" s="507"/>
      <c r="BT8" s="507"/>
      <c r="BU8" s="507"/>
      <c r="BV8" s="507"/>
      <c r="BW8" s="507"/>
      <c r="BX8" s="507"/>
      <c r="BY8" s="620"/>
      <c r="BZ8" s="620"/>
      <c r="CA8" s="620"/>
      <c r="CB8" s="620"/>
      <c r="CC8" s="620"/>
      <c r="CD8" s="620"/>
      <c r="CE8" s="620"/>
      <c r="CF8" s="620"/>
      <c r="CG8" s="620"/>
      <c r="CH8" s="620"/>
      <c r="CI8" s="620"/>
      <c r="CJ8" s="620"/>
      <c r="CK8" s="620"/>
      <c r="CL8" s="620"/>
      <c r="CM8" s="620"/>
      <c r="CN8" s="620"/>
      <c r="CO8" s="619"/>
      <c r="CP8" s="619"/>
      <c r="CQ8" s="619"/>
      <c r="CR8" s="619"/>
      <c r="CS8" s="619"/>
      <c r="CT8" s="1396"/>
      <c r="CU8" s="1397"/>
      <c r="CV8" s="1397"/>
      <c r="CW8" s="1397"/>
      <c r="CX8" s="1397"/>
      <c r="CY8" s="1397"/>
      <c r="CZ8" s="1397"/>
      <c r="DA8" s="1398"/>
      <c r="DB8" s="1064"/>
      <c r="DC8" s="1065"/>
      <c r="DD8" s="1065"/>
      <c r="DE8" s="1065"/>
      <c r="DF8" s="1065"/>
      <c r="DG8" s="1066"/>
      <c r="DH8" s="616"/>
      <c r="DI8" s="616"/>
      <c r="DJ8" s="616"/>
      <c r="DK8" s="616"/>
      <c r="DL8" s="616"/>
      <c r="DM8" s="616"/>
      <c r="DN8" s="616"/>
      <c r="DO8" s="616"/>
      <c r="DP8" s="616"/>
      <c r="DQ8" s="616"/>
      <c r="DR8" s="616"/>
      <c r="DS8" s="616"/>
      <c r="DT8" s="616"/>
      <c r="DU8" s="616"/>
      <c r="DV8" s="616"/>
      <c r="DW8" s="616"/>
      <c r="DX8" s="616"/>
      <c r="DY8" s="616"/>
      <c r="DZ8" s="616"/>
      <c r="EA8" s="616"/>
      <c r="EB8" s="616"/>
      <c r="EC8" s="616"/>
      <c r="ED8" s="616"/>
      <c r="EE8" s="616"/>
      <c r="EF8" s="616"/>
      <c r="EG8" s="718"/>
      <c r="EH8" s="718"/>
      <c r="EI8" s="718"/>
      <c r="EJ8" s="718"/>
      <c r="EK8" s="718"/>
      <c r="EL8" s="718"/>
      <c r="EM8" s="718"/>
      <c r="EN8" s="718"/>
      <c r="EO8" s="718"/>
      <c r="EP8" s="718"/>
      <c r="EQ8" s="718"/>
      <c r="ER8" s="718"/>
      <c r="ES8" s="718"/>
      <c r="ET8" s="718"/>
      <c r="EU8" s="718"/>
      <c r="EV8" s="718"/>
      <c r="EW8" s="718"/>
      <c r="EX8" s="719"/>
      <c r="EY8" s="719"/>
      <c r="EZ8" s="719"/>
      <c r="FA8" s="719"/>
      <c r="FB8" s="719"/>
      <c r="FC8" s="719"/>
      <c r="FD8" s="1303"/>
      <c r="FE8" s="1303"/>
      <c r="FF8" s="1303"/>
      <c r="FG8" s="1303"/>
      <c r="FH8" s="1303"/>
      <c r="FI8" s="1304"/>
      <c r="FJ8" s="507"/>
      <c r="FK8" s="1271"/>
      <c r="FL8" s="1272"/>
      <c r="FM8" s="1272"/>
      <c r="FN8" s="1272"/>
      <c r="FO8" s="1272"/>
      <c r="FP8" s="1272"/>
      <c r="FQ8" s="1272"/>
      <c r="FR8" s="1272"/>
      <c r="FS8" s="1272"/>
      <c r="FT8" s="1272"/>
      <c r="FU8" s="1272"/>
      <c r="FV8" s="1272"/>
      <c r="FW8" s="1272"/>
      <c r="FX8" s="1272"/>
      <c r="FY8" s="1272"/>
      <c r="FZ8" s="1272"/>
      <c r="GA8" s="1272"/>
      <c r="GB8" s="1272"/>
      <c r="GC8" s="1272"/>
      <c r="GD8" s="1272"/>
      <c r="GE8" s="1272"/>
      <c r="GF8" s="1272"/>
      <c r="GG8" s="1272"/>
      <c r="GH8" s="1272"/>
      <c r="GI8" s="1272"/>
      <c r="GJ8" s="1272"/>
      <c r="GK8" s="1273"/>
    </row>
    <row r="9" spans="1:218" ht="4.5" customHeight="1" x14ac:dyDescent="0.15">
      <c r="A9" s="1408" t="s">
        <v>22</v>
      </c>
      <c r="B9" s="1409"/>
      <c r="C9" s="1409"/>
      <c r="D9" s="1409"/>
      <c r="E9" s="1409"/>
      <c r="F9" s="1409"/>
      <c r="G9" s="1409"/>
      <c r="H9" s="1410"/>
      <c r="I9" s="613" t="str">
        <f>入力シート!$Q$3</f>
        <v/>
      </c>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4"/>
      <c r="AY9" s="614"/>
      <c r="AZ9" s="614"/>
      <c r="BA9" s="1437" t="str">
        <f>入力シート!$R$3</f>
        <v/>
      </c>
      <c r="BB9" s="1438"/>
      <c r="BC9" s="1438"/>
      <c r="BD9" s="1438"/>
      <c r="BE9" s="1438"/>
      <c r="BF9" s="1438"/>
      <c r="BG9" s="1438"/>
      <c r="BH9" s="1438"/>
      <c r="BI9" s="1438"/>
      <c r="BJ9" s="1438"/>
      <c r="BK9" s="1438"/>
      <c r="BL9" s="1438"/>
      <c r="BM9" s="1438"/>
      <c r="BN9" s="1438"/>
      <c r="BO9" s="1438"/>
      <c r="BP9" s="1438"/>
      <c r="BQ9" s="1438"/>
      <c r="BR9" s="1438"/>
      <c r="BS9" s="1438"/>
      <c r="BT9" s="1438"/>
      <c r="BU9" s="1438"/>
      <c r="BV9" s="1438"/>
      <c r="BW9" s="1438"/>
      <c r="BX9" s="1439"/>
      <c r="CT9" s="1396"/>
      <c r="CU9" s="1397"/>
      <c r="CV9" s="1397"/>
      <c r="CW9" s="1397"/>
      <c r="CX9" s="1397"/>
      <c r="CY9" s="1397"/>
      <c r="CZ9" s="1397"/>
      <c r="DA9" s="1398"/>
      <c r="DB9" s="1064"/>
      <c r="DC9" s="1065"/>
      <c r="DD9" s="1065"/>
      <c r="DE9" s="1065"/>
      <c r="DF9" s="1065"/>
      <c r="DG9" s="1066"/>
      <c r="DH9" s="616"/>
      <c r="DI9" s="616"/>
      <c r="DJ9" s="616"/>
      <c r="DK9" s="616"/>
      <c r="DL9" s="616"/>
      <c r="DM9" s="616"/>
      <c r="DN9" s="616"/>
      <c r="DO9" s="616"/>
      <c r="DP9" s="616"/>
      <c r="DQ9" s="616"/>
      <c r="DR9" s="616"/>
      <c r="DS9" s="616"/>
      <c r="DT9" s="616"/>
      <c r="DU9" s="616"/>
      <c r="DV9" s="616"/>
      <c r="DW9" s="616"/>
      <c r="DX9" s="616"/>
      <c r="DY9" s="616"/>
      <c r="DZ9" s="616"/>
      <c r="EA9" s="616"/>
      <c r="EB9" s="616"/>
      <c r="EC9" s="616"/>
      <c r="ED9" s="616"/>
      <c r="EE9" s="616"/>
      <c r="EF9" s="616"/>
      <c r="EG9" s="718"/>
      <c r="EH9" s="718"/>
      <c r="EI9" s="718"/>
      <c r="EJ9" s="718"/>
      <c r="EK9" s="718"/>
      <c r="EL9" s="718"/>
      <c r="EM9" s="718"/>
      <c r="EN9" s="718"/>
      <c r="EO9" s="718"/>
      <c r="EP9" s="718"/>
      <c r="EQ9" s="718"/>
      <c r="ER9" s="718"/>
      <c r="ES9" s="718"/>
      <c r="ET9" s="718"/>
      <c r="EU9" s="718"/>
      <c r="EV9" s="718"/>
      <c r="EW9" s="718"/>
      <c r="EX9" s="719"/>
      <c r="EY9" s="719"/>
      <c r="EZ9" s="719"/>
      <c r="FA9" s="719"/>
      <c r="FB9" s="719"/>
      <c r="FC9" s="719"/>
      <c r="FD9" s="1303"/>
      <c r="FE9" s="1303"/>
      <c r="FF9" s="1303"/>
      <c r="FG9" s="1303"/>
      <c r="FH9" s="1303"/>
      <c r="FI9" s="1304"/>
      <c r="FJ9" s="472"/>
      <c r="FK9" s="1271"/>
      <c r="FL9" s="1272"/>
      <c r="FM9" s="1272"/>
      <c r="FN9" s="1272"/>
      <c r="FO9" s="1272"/>
      <c r="FP9" s="1272"/>
      <c r="FQ9" s="1272"/>
      <c r="FR9" s="1272"/>
      <c r="FS9" s="1272"/>
      <c r="FT9" s="1272"/>
      <c r="FU9" s="1272"/>
      <c r="FV9" s="1272"/>
      <c r="FW9" s="1272"/>
      <c r="FX9" s="1272"/>
      <c r="FY9" s="1272"/>
      <c r="FZ9" s="1272"/>
      <c r="GA9" s="1272"/>
      <c r="GB9" s="1272"/>
      <c r="GC9" s="1272"/>
      <c r="GD9" s="1272"/>
      <c r="GE9" s="1272"/>
      <c r="GF9" s="1272"/>
      <c r="GG9" s="1272"/>
      <c r="GH9" s="1272"/>
      <c r="GI9" s="1272"/>
      <c r="GJ9" s="1272"/>
      <c r="GK9" s="1273"/>
      <c r="GL9" s="471"/>
      <c r="GM9" s="471"/>
      <c r="GN9" s="471"/>
      <c r="GO9" s="471"/>
      <c r="GP9" s="471"/>
      <c r="GQ9" s="471"/>
      <c r="GR9" s="471"/>
      <c r="GS9" s="471"/>
      <c r="GT9" s="471"/>
      <c r="GU9" s="471"/>
      <c r="GV9" s="471"/>
      <c r="GW9" s="471"/>
      <c r="GX9" s="471"/>
      <c r="GY9" s="471"/>
      <c r="GZ9" s="471"/>
      <c r="HA9" s="471"/>
      <c r="HB9" s="471"/>
      <c r="HC9" s="471"/>
      <c r="HD9" s="471"/>
      <c r="HE9" s="471"/>
      <c r="HF9" s="471"/>
    </row>
    <row r="10" spans="1:218" ht="4.5" customHeight="1" x14ac:dyDescent="0.15">
      <c r="A10" s="1411"/>
      <c r="B10" s="633"/>
      <c r="C10" s="633"/>
      <c r="D10" s="633"/>
      <c r="E10" s="633"/>
      <c r="F10" s="633"/>
      <c r="G10" s="633"/>
      <c r="H10" s="634"/>
      <c r="I10" s="615"/>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6"/>
      <c r="AY10" s="616"/>
      <c r="AZ10" s="616"/>
      <c r="BA10" s="1440"/>
      <c r="BB10" s="1440"/>
      <c r="BC10" s="1440"/>
      <c r="BD10" s="1440"/>
      <c r="BE10" s="1440"/>
      <c r="BF10" s="1440"/>
      <c r="BG10" s="1440"/>
      <c r="BH10" s="1440"/>
      <c r="BI10" s="1440"/>
      <c r="BJ10" s="1440"/>
      <c r="BK10" s="1440"/>
      <c r="BL10" s="1440"/>
      <c r="BM10" s="1440"/>
      <c r="BN10" s="1440"/>
      <c r="BO10" s="1440"/>
      <c r="BP10" s="1440"/>
      <c r="BQ10" s="1440"/>
      <c r="BR10" s="1440"/>
      <c r="BS10" s="1440"/>
      <c r="BT10" s="1440"/>
      <c r="BU10" s="1440"/>
      <c r="BV10" s="1440"/>
      <c r="BW10" s="1440"/>
      <c r="BX10" s="1441"/>
      <c r="CT10" s="1396"/>
      <c r="CU10" s="1397"/>
      <c r="CV10" s="1397"/>
      <c r="CW10" s="1397"/>
      <c r="CX10" s="1397"/>
      <c r="CY10" s="1397"/>
      <c r="CZ10" s="1397"/>
      <c r="DA10" s="1398"/>
      <c r="DB10" s="1064"/>
      <c r="DC10" s="1065"/>
      <c r="DD10" s="1065"/>
      <c r="DE10" s="1065"/>
      <c r="DF10" s="1065"/>
      <c r="DG10" s="1066"/>
      <c r="DH10" s="616"/>
      <c r="DI10" s="616"/>
      <c r="DJ10" s="616"/>
      <c r="DK10" s="616"/>
      <c r="DL10" s="616"/>
      <c r="DM10" s="616"/>
      <c r="DN10" s="616"/>
      <c r="DO10" s="616"/>
      <c r="DP10" s="616"/>
      <c r="DQ10" s="616"/>
      <c r="DR10" s="616"/>
      <c r="DS10" s="616"/>
      <c r="DT10" s="616"/>
      <c r="DU10" s="616"/>
      <c r="DV10" s="616"/>
      <c r="DW10" s="616"/>
      <c r="DX10" s="616"/>
      <c r="DY10" s="616"/>
      <c r="DZ10" s="616"/>
      <c r="EA10" s="616"/>
      <c r="EB10" s="616"/>
      <c r="EC10" s="616"/>
      <c r="ED10" s="616"/>
      <c r="EE10" s="616"/>
      <c r="EF10" s="616"/>
      <c r="EG10" s="718"/>
      <c r="EH10" s="718"/>
      <c r="EI10" s="718"/>
      <c r="EJ10" s="718"/>
      <c r="EK10" s="718"/>
      <c r="EL10" s="718"/>
      <c r="EM10" s="718"/>
      <c r="EN10" s="718"/>
      <c r="EO10" s="718"/>
      <c r="EP10" s="718"/>
      <c r="EQ10" s="718"/>
      <c r="ER10" s="718"/>
      <c r="ES10" s="718"/>
      <c r="ET10" s="718"/>
      <c r="EU10" s="718"/>
      <c r="EV10" s="718"/>
      <c r="EW10" s="718"/>
      <c r="EX10" s="719"/>
      <c r="EY10" s="719"/>
      <c r="EZ10" s="719"/>
      <c r="FA10" s="719"/>
      <c r="FB10" s="719"/>
      <c r="FC10" s="719"/>
      <c r="FD10" s="1303"/>
      <c r="FE10" s="1303"/>
      <c r="FF10" s="1303"/>
      <c r="FG10" s="1303"/>
      <c r="FH10" s="1303"/>
      <c r="FI10" s="1304"/>
      <c r="FJ10" s="472"/>
      <c r="FK10" s="1271"/>
      <c r="FL10" s="1272"/>
      <c r="FM10" s="1272"/>
      <c r="FN10" s="1272"/>
      <c r="FO10" s="1272"/>
      <c r="FP10" s="1272"/>
      <c r="FQ10" s="1272"/>
      <c r="FR10" s="1272"/>
      <c r="FS10" s="1272"/>
      <c r="FT10" s="1272"/>
      <c r="FU10" s="1272"/>
      <c r="FV10" s="1272"/>
      <c r="FW10" s="1272"/>
      <c r="FX10" s="1272"/>
      <c r="FY10" s="1272"/>
      <c r="FZ10" s="1272"/>
      <c r="GA10" s="1272"/>
      <c r="GB10" s="1272"/>
      <c r="GC10" s="1272"/>
      <c r="GD10" s="1272"/>
      <c r="GE10" s="1272"/>
      <c r="GF10" s="1272"/>
      <c r="GG10" s="1272"/>
      <c r="GH10" s="1272"/>
      <c r="GI10" s="1272"/>
      <c r="GJ10" s="1272"/>
      <c r="GK10" s="1273"/>
      <c r="GL10" s="471"/>
      <c r="GM10" s="471"/>
      <c r="GN10" s="471"/>
      <c r="GO10" s="471"/>
      <c r="GP10" s="471"/>
      <c r="GQ10" s="471"/>
      <c r="GR10" s="471"/>
      <c r="GS10" s="471"/>
      <c r="GT10" s="471"/>
      <c r="GU10" s="471"/>
      <c r="GV10" s="471"/>
      <c r="GW10" s="471"/>
      <c r="GX10" s="471"/>
      <c r="GY10" s="471"/>
      <c r="GZ10" s="471"/>
      <c r="HA10" s="471"/>
      <c r="HB10" s="471"/>
      <c r="HC10" s="471"/>
      <c r="HD10" s="471"/>
      <c r="HE10" s="471"/>
      <c r="HF10" s="471"/>
      <c r="HG10" s="469"/>
      <c r="HH10" s="469"/>
      <c r="HI10" s="469"/>
      <c r="HJ10" s="469"/>
    </row>
    <row r="11" spans="1:218" ht="4.5" customHeight="1" x14ac:dyDescent="0.15">
      <c r="A11" s="1411"/>
      <c r="B11" s="633"/>
      <c r="C11" s="633"/>
      <c r="D11" s="633"/>
      <c r="E11" s="633"/>
      <c r="F11" s="633"/>
      <c r="G11" s="633"/>
      <c r="H11" s="634"/>
      <c r="I11" s="615"/>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6"/>
      <c r="AY11" s="616"/>
      <c r="AZ11" s="616"/>
      <c r="BA11" s="1440"/>
      <c r="BB11" s="1440"/>
      <c r="BC11" s="1440"/>
      <c r="BD11" s="1440"/>
      <c r="BE11" s="1440"/>
      <c r="BF11" s="1440"/>
      <c r="BG11" s="1440"/>
      <c r="BH11" s="1440"/>
      <c r="BI11" s="1440"/>
      <c r="BJ11" s="1440"/>
      <c r="BK11" s="1440"/>
      <c r="BL11" s="1440"/>
      <c r="BM11" s="1440"/>
      <c r="BN11" s="1440"/>
      <c r="BO11" s="1440"/>
      <c r="BP11" s="1440"/>
      <c r="BQ11" s="1440"/>
      <c r="BR11" s="1440"/>
      <c r="BS11" s="1440"/>
      <c r="BT11" s="1440"/>
      <c r="BU11" s="1440"/>
      <c r="BV11" s="1440"/>
      <c r="BW11" s="1440"/>
      <c r="BX11" s="1441"/>
      <c r="CT11" s="1396"/>
      <c r="CU11" s="1397"/>
      <c r="CV11" s="1397"/>
      <c r="CW11" s="1397"/>
      <c r="CX11" s="1397"/>
      <c r="CY11" s="1397"/>
      <c r="CZ11" s="1397"/>
      <c r="DA11" s="1398"/>
      <c r="DB11" s="1064"/>
      <c r="DC11" s="1065"/>
      <c r="DD11" s="1065"/>
      <c r="DE11" s="1065"/>
      <c r="DF11" s="1065"/>
      <c r="DG11" s="1066"/>
      <c r="DH11" s="616"/>
      <c r="DI11" s="616"/>
      <c r="DJ11" s="616"/>
      <c r="DK11" s="616"/>
      <c r="DL11" s="616"/>
      <c r="DM11" s="616"/>
      <c r="DN11" s="616"/>
      <c r="DO11" s="616"/>
      <c r="DP11" s="616"/>
      <c r="DQ11" s="616"/>
      <c r="DR11" s="616"/>
      <c r="DS11" s="616"/>
      <c r="DT11" s="616"/>
      <c r="DU11" s="616"/>
      <c r="DV11" s="616"/>
      <c r="DW11" s="616"/>
      <c r="DX11" s="616"/>
      <c r="DY11" s="616"/>
      <c r="DZ11" s="616"/>
      <c r="EA11" s="616"/>
      <c r="EB11" s="616"/>
      <c r="EC11" s="616"/>
      <c r="ED11" s="616"/>
      <c r="EE11" s="616"/>
      <c r="EF11" s="616"/>
      <c r="EG11" s="718"/>
      <c r="EH11" s="718"/>
      <c r="EI11" s="718"/>
      <c r="EJ11" s="718"/>
      <c r="EK11" s="718"/>
      <c r="EL11" s="718"/>
      <c r="EM11" s="718"/>
      <c r="EN11" s="718"/>
      <c r="EO11" s="718"/>
      <c r="EP11" s="718"/>
      <c r="EQ11" s="718"/>
      <c r="ER11" s="718"/>
      <c r="ES11" s="718"/>
      <c r="ET11" s="718"/>
      <c r="EU11" s="718"/>
      <c r="EV11" s="718"/>
      <c r="EW11" s="718"/>
      <c r="EX11" s="719"/>
      <c r="EY11" s="719"/>
      <c r="EZ11" s="719"/>
      <c r="FA11" s="719"/>
      <c r="FB11" s="719"/>
      <c r="FC11" s="719"/>
      <c r="FD11" s="1303"/>
      <c r="FE11" s="1303"/>
      <c r="FF11" s="1303"/>
      <c r="FG11" s="1303"/>
      <c r="FH11" s="1303"/>
      <c r="FI11" s="1304"/>
      <c r="FJ11" s="472"/>
      <c r="FK11" s="1271"/>
      <c r="FL11" s="1272"/>
      <c r="FM11" s="1272"/>
      <c r="FN11" s="1272"/>
      <c r="FO11" s="1272"/>
      <c r="FP11" s="1272"/>
      <c r="FQ11" s="1272"/>
      <c r="FR11" s="1272"/>
      <c r="FS11" s="1272"/>
      <c r="FT11" s="1272"/>
      <c r="FU11" s="1272"/>
      <c r="FV11" s="1272"/>
      <c r="FW11" s="1272"/>
      <c r="FX11" s="1272"/>
      <c r="FY11" s="1272"/>
      <c r="FZ11" s="1272"/>
      <c r="GA11" s="1272"/>
      <c r="GB11" s="1272"/>
      <c r="GC11" s="1272"/>
      <c r="GD11" s="1272"/>
      <c r="GE11" s="1272"/>
      <c r="GF11" s="1272"/>
      <c r="GG11" s="1272"/>
      <c r="GH11" s="1272"/>
      <c r="GI11" s="1272"/>
      <c r="GJ11" s="1272"/>
      <c r="GK11" s="1273"/>
      <c r="GL11" s="471"/>
      <c r="GM11" s="471"/>
      <c r="GN11" s="471"/>
      <c r="GO11" s="471"/>
      <c r="GP11" s="471"/>
      <c r="GQ11" s="471"/>
      <c r="GR11" s="471"/>
      <c r="GS11" s="471"/>
      <c r="GT11" s="471"/>
      <c r="GU11" s="471"/>
      <c r="GV11" s="471"/>
      <c r="GW11" s="471"/>
      <c r="GX11" s="471"/>
      <c r="GY11" s="471"/>
      <c r="GZ11" s="471"/>
      <c r="HA11" s="471"/>
      <c r="HB11" s="471"/>
      <c r="HC11" s="471"/>
      <c r="HD11" s="471"/>
      <c r="HE11" s="471"/>
      <c r="HF11" s="471"/>
      <c r="HG11" s="469"/>
      <c r="HH11" s="469"/>
      <c r="HI11" s="469"/>
      <c r="HJ11" s="469"/>
    </row>
    <row r="12" spans="1:218" ht="4.5" customHeight="1" x14ac:dyDescent="0.15">
      <c r="A12" s="1411"/>
      <c r="B12" s="633"/>
      <c r="C12" s="633"/>
      <c r="D12" s="633"/>
      <c r="E12" s="633"/>
      <c r="F12" s="633"/>
      <c r="G12" s="633"/>
      <c r="H12" s="634"/>
      <c r="I12" s="615"/>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6"/>
      <c r="AM12" s="616"/>
      <c r="AN12" s="616"/>
      <c r="AO12" s="616"/>
      <c r="AP12" s="616"/>
      <c r="AQ12" s="616"/>
      <c r="AR12" s="616"/>
      <c r="AS12" s="616"/>
      <c r="AT12" s="616"/>
      <c r="AU12" s="616"/>
      <c r="AV12" s="616"/>
      <c r="AW12" s="616"/>
      <c r="AX12" s="616"/>
      <c r="AY12" s="616"/>
      <c r="AZ12" s="616"/>
      <c r="BA12" s="1440"/>
      <c r="BB12" s="1440"/>
      <c r="BC12" s="1440"/>
      <c r="BD12" s="1440"/>
      <c r="BE12" s="1440"/>
      <c r="BF12" s="1440"/>
      <c r="BG12" s="1440"/>
      <c r="BH12" s="1440"/>
      <c r="BI12" s="1440"/>
      <c r="BJ12" s="1440"/>
      <c r="BK12" s="1440"/>
      <c r="BL12" s="1440"/>
      <c r="BM12" s="1440"/>
      <c r="BN12" s="1440"/>
      <c r="BO12" s="1440"/>
      <c r="BP12" s="1440"/>
      <c r="BQ12" s="1440"/>
      <c r="BR12" s="1440"/>
      <c r="BS12" s="1440"/>
      <c r="BT12" s="1440"/>
      <c r="BU12" s="1440"/>
      <c r="BV12" s="1440"/>
      <c r="BW12" s="1440"/>
      <c r="BX12" s="1441"/>
      <c r="CT12" s="1396"/>
      <c r="CU12" s="1397"/>
      <c r="CV12" s="1397"/>
      <c r="CW12" s="1397"/>
      <c r="CX12" s="1397"/>
      <c r="CY12" s="1397"/>
      <c r="CZ12" s="1397"/>
      <c r="DA12" s="1398"/>
      <c r="DB12" s="1067"/>
      <c r="DC12" s="1068"/>
      <c r="DD12" s="1068"/>
      <c r="DE12" s="1068"/>
      <c r="DF12" s="1068"/>
      <c r="DG12" s="1069"/>
      <c r="DH12" s="616"/>
      <c r="DI12" s="616"/>
      <c r="DJ12" s="616"/>
      <c r="DK12" s="616"/>
      <c r="DL12" s="616"/>
      <c r="DM12" s="616"/>
      <c r="DN12" s="616"/>
      <c r="DO12" s="616"/>
      <c r="DP12" s="616"/>
      <c r="DQ12" s="616"/>
      <c r="DR12" s="616"/>
      <c r="DS12" s="616"/>
      <c r="DT12" s="616"/>
      <c r="DU12" s="616"/>
      <c r="DV12" s="616"/>
      <c r="DW12" s="616"/>
      <c r="DX12" s="616"/>
      <c r="DY12" s="616"/>
      <c r="DZ12" s="616"/>
      <c r="EA12" s="616"/>
      <c r="EB12" s="616"/>
      <c r="EC12" s="616"/>
      <c r="ED12" s="616"/>
      <c r="EE12" s="616"/>
      <c r="EF12" s="616"/>
      <c r="EG12" s="718"/>
      <c r="EH12" s="718"/>
      <c r="EI12" s="718"/>
      <c r="EJ12" s="718"/>
      <c r="EK12" s="718"/>
      <c r="EL12" s="718"/>
      <c r="EM12" s="718"/>
      <c r="EN12" s="718"/>
      <c r="EO12" s="718"/>
      <c r="EP12" s="718"/>
      <c r="EQ12" s="718"/>
      <c r="ER12" s="718"/>
      <c r="ES12" s="718"/>
      <c r="ET12" s="718"/>
      <c r="EU12" s="718"/>
      <c r="EV12" s="718"/>
      <c r="EW12" s="718"/>
      <c r="EX12" s="719"/>
      <c r="EY12" s="719"/>
      <c r="EZ12" s="719"/>
      <c r="FA12" s="719"/>
      <c r="FB12" s="719"/>
      <c r="FC12" s="719"/>
      <c r="FD12" s="1303"/>
      <c r="FE12" s="1303"/>
      <c r="FF12" s="1303"/>
      <c r="FG12" s="1303"/>
      <c r="FH12" s="1303"/>
      <c r="FI12" s="1304"/>
      <c r="FJ12" s="472"/>
      <c r="FK12" s="1271"/>
      <c r="FL12" s="1272"/>
      <c r="FM12" s="1272"/>
      <c r="FN12" s="1272"/>
      <c r="FO12" s="1272"/>
      <c r="FP12" s="1272"/>
      <c r="FQ12" s="1272"/>
      <c r="FR12" s="1272"/>
      <c r="FS12" s="1272"/>
      <c r="FT12" s="1272"/>
      <c r="FU12" s="1272"/>
      <c r="FV12" s="1272"/>
      <c r="FW12" s="1272"/>
      <c r="FX12" s="1272"/>
      <c r="FY12" s="1272"/>
      <c r="FZ12" s="1272"/>
      <c r="GA12" s="1272"/>
      <c r="GB12" s="1272"/>
      <c r="GC12" s="1272"/>
      <c r="GD12" s="1272"/>
      <c r="GE12" s="1272"/>
      <c r="GF12" s="1272"/>
      <c r="GG12" s="1272"/>
      <c r="GH12" s="1272"/>
      <c r="GI12" s="1272"/>
      <c r="GJ12" s="1272"/>
      <c r="GK12" s="1273"/>
      <c r="GL12" s="471"/>
      <c r="GM12" s="471"/>
      <c r="GN12" s="471"/>
      <c r="GO12" s="471"/>
      <c r="GP12" s="471"/>
      <c r="GQ12" s="471"/>
      <c r="GR12" s="471"/>
      <c r="GS12" s="471"/>
      <c r="GT12" s="471"/>
      <c r="GU12" s="471"/>
      <c r="GV12" s="471"/>
      <c r="GW12" s="471"/>
      <c r="GX12" s="471"/>
      <c r="GY12" s="471"/>
      <c r="GZ12" s="471"/>
      <c r="HA12" s="471"/>
      <c r="HB12" s="471"/>
      <c r="HC12" s="471"/>
      <c r="HD12" s="471"/>
      <c r="HE12" s="471"/>
      <c r="HF12" s="471"/>
      <c r="HG12" s="469"/>
      <c r="HH12" s="469"/>
      <c r="HI12" s="469"/>
      <c r="HJ12" s="469"/>
    </row>
    <row r="13" spans="1:218" ht="4.5" customHeight="1" x14ac:dyDescent="0.15">
      <c r="A13" s="1411"/>
      <c r="B13" s="633"/>
      <c r="C13" s="633"/>
      <c r="D13" s="633"/>
      <c r="E13" s="633"/>
      <c r="F13" s="633"/>
      <c r="G13" s="633"/>
      <c r="H13" s="634"/>
      <c r="I13" s="615"/>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16"/>
      <c r="AL13" s="616"/>
      <c r="AM13" s="616"/>
      <c r="AN13" s="616"/>
      <c r="AO13" s="616"/>
      <c r="AP13" s="616"/>
      <c r="AQ13" s="616"/>
      <c r="AR13" s="616"/>
      <c r="AS13" s="616"/>
      <c r="AT13" s="616"/>
      <c r="AU13" s="616"/>
      <c r="AV13" s="616"/>
      <c r="AW13" s="616"/>
      <c r="AX13" s="616"/>
      <c r="AY13" s="616"/>
      <c r="AZ13" s="616"/>
      <c r="BA13" s="1440"/>
      <c r="BB13" s="1440"/>
      <c r="BC13" s="1440"/>
      <c r="BD13" s="1440"/>
      <c r="BE13" s="1440"/>
      <c r="BF13" s="1440"/>
      <c r="BG13" s="1440"/>
      <c r="BH13" s="1440"/>
      <c r="BI13" s="1440"/>
      <c r="BJ13" s="1440"/>
      <c r="BK13" s="1440"/>
      <c r="BL13" s="1440"/>
      <c r="BM13" s="1440"/>
      <c r="BN13" s="1440"/>
      <c r="BO13" s="1440"/>
      <c r="BP13" s="1440"/>
      <c r="BQ13" s="1440"/>
      <c r="BR13" s="1440"/>
      <c r="BS13" s="1440"/>
      <c r="BT13" s="1440"/>
      <c r="BU13" s="1440"/>
      <c r="BV13" s="1440"/>
      <c r="BW13" s="1440"/>
      <c r="BX13" s="1441"/>
      <c r="CT13" s="1396"/>
      <c r="CU13" s="1397"/>
      <c r="CV13" s="1397"/>
      <c r="CW13" s="1397"/>
      <c r="CX13" s="1397"/>
      <c r="CY13" s="1397"/>
      <c r="CZ13" s="1397"/>
      <c r="DA13" s="1398"/>
      <c r="DB13" s="737" t="s">
        <v>91</v>
      </c>
      <c r="DC13" s="737"/>
      <c r="DD13" s="737"/>
      <c r="DE13" s="737"/>
      <c r="DF13" s="737"/>
      <c r="DG13" s="737"/>
      <c r="DH13" s="737"/>
      <c r="DI13" s="737"/>
      <c r="DJ13" s="737"/>
      <c r="DK13" s="737"/>
      <c r="DL13" s="737"/>
      <c r="DM13" s="737"/>
      <c r="DN13" s="737"/>
      <c r="DO13" s="737"/>
      <c r="DP13" s="737"/>
      <c r="DQ13" s="737"/>
      <c r="DR13" s="737"/>
      <c r="DS13" s="737"/>
      <c r="DT13" s="737"/>
      <c r="DU13" s="737"/>
      <c r="DV13" s="737"/>
      <c r="DW13" s="737"/>
      <c r="DX13" s="737"/>
      <c r="DY13" s="737"/>
      <c r="DZ13" s="737"/>
      <c r="EA13" s="737"/>
      <c r="EB13" s="737"/>
      <c r="EC13" s="737"/>
      <c r="ED13" s="737"/>
      <c r="EE13" s="737"/>
      <c r="EF13" s="737"/>
      <c r="EG13" s="737"/>
      <c r="EH13" s="737"/>
      <c r="EI13" s="737"/>
      <c r="EJ13" s="737"/>
      <c r="EK13" s="778"/>
      <c r="EL13" s="731" t="s">
        <v>391</v>
      </c>
      <c r="EM13" s="732"/>
      <c r="EN13" s="732"/>
      <c r="EO13" s="732"/>
      <c r="EP13" s="732"/>
      <c r="EQ13" s="732"/>
      <c r="ER13" s="732"/>
      <c r="ES13" s="732"/>
      <c r="ET13" s="732"/>
      <c r="EU13" s="732"/>
      <c r="EV13" s="732"/>
      <c r="EW13" s="733"/>
      <c r="EX13" s="737" t="s">
        <v>28</v>
      </c>
      <c r="EY13" s="732"/>
      <c r="EZ13" s="732"/>
      <c r="FA13" s="732"/>
      <c r="FB13" s="732"/>
      <c r="FC13" s="732"/>
      <c r="FD13" s="732"/>
      <c r="FE13" s="732"/>
      <c r="FF13" s="732"/>
      <c r="FG13" s="732"/>
      <c r="FH13" s="732"/>
      <c r="FI13" s="738"/>
      <c r="FJ13" s="472"/>
      <c r="FK13" s="1274"/>
      <c r="FL13" s="1275"/>
      <c r="FM13" s="1275"/>
      <c r="FN13" s="1275"/>
      <c r="FO13" s="1275"/>
      <c r="FP13" s="1275"/>
      <c r="FQ13" s="1275"/>
      <c r="FR13" s="1275"/>
      <c r="FS13" s="1275"/>
      <c r="FT13" s="1275"/>
      <c r="FU13" s="1275"/>
      <c r="FV13" s="1275"/>
      <c r="FW13" s="1275"/>
      <c r="FX13" s="1275"/>
      <c r="FY13" s="1275"/>
      <c r="FZ13" s="1275"/>
      <c r="GA13" s="1275"/>
      <c r="GB13" s="1275"/>
      <c r="GC13" s="1275"/>
      <c r="GD13" s="1275"/>
      <c r="GE13" s="1275"/>
      <c r="GF13" s="1275"/>
      <c r="GG13" s="1275"/>
      <c r="GH13" s="1275"/>
      <c r="GI13" s="1275"/>
      <c r="GJ13" s="1275"/>
      <c r="GK13" s="1276"/>
      <c r="GL13" s="471"/>
      <c r="GM13" s="471"/>
      <c r="GN13" s="471"/>
      <c r="GO13" s="471"/>
      <c r="GP13" s="471"/>
      <c r="GQ13" s="471"/>
      <c r="GR13" s="471"/>
      <c r="GS13" s="471"/>
      <c r="GT13" s="471"/>
      <c r="GU13" s="471"/>
      <c r="GV13" s="471"/>
      <c r="GW13" s="471"/>
      <c r="GX13" s="471"/>
      <c r="GY13" s="471"/>
      <c r="GZ13" s="471"/>
      <c r="HA13" s="471"/>
      <c r="HB13" s="471"/>
      <c r="HC13" s="471"/>
      <c r="HD13" s="471"/>
      <c r="HE13" s="471"/>
      <c r="HF13" s="471"/>
      <c r="HG13" s="469"/>
      <c r="HH13" s="469"/>
      <c r="HI13" s="469"/>
      <c r="HJ13" s="469"/>
    </row>
    <row r="14" spans="1:218" ht="4.5" customHeight="1" x14ac:dyDescent="0.15">
      <c r="A14" s="1411"/>
      <c r="B14" s="633"/>
      <c r="C14" s="633"/>
      <c r="D14" s="633"/>
      <c r="E14" s="633"/>
      <c r="F14" s="633"/>
      <c r="G14" s="633"/>
      <c r="H14" s="634"/>
      <c r="I14" s="617"/>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18"/>
      <c r="AL14" s="618"/>
      <c r="AM14" s="618"/>
      <c r="AN14" s="618"/>
      <c r="AO14" s="618"/>
      <c r="AP14" s="618"/>
      <c r="AQ14" s="618"/>
      <c r="AR14" s="618"/>
      <c r="AS14" s="618"/>
      <c r="AT14" s="618"/>
      <c r="AU14" s="618"/>
      <c r="AV14" s="618"/>
      <c r="AW14" s="618"/>
      <c r="AX14" s="618"/>
      <c r="AY14" s="618"/>
      <c r="AZ14" s="618"/>
      <c r="BA14" s="1442"/>
      <c r="BB14" s="1442"/>
      <c r="BC14" s="1442"/>
      <c r="BD14" s="1442"/>
      <c r="BE14" s="1442"/>
      <c r="BF14" s="1442"/>
      <c r="BG14" s="1442"/>
      <c r="BH14" s="1442"/>
      <c r="BI14" s="1442"/>
      <c r="BJ14" s="1442"/>
      <c r="BK14" s="1442"/>
      <c r="BL14" s="1442"/>
      <c r="BM14" s="1442"/>
      <c r="BN14" s="1442"/>
      <c r="BO14" s="1442"/>
      <c r="BP14" s="1442"/>
      <c r="BQ14" s="1442"/>
      <c r="BR14" s="1442"/>
      <c r="BS14" s="1442"/>
      <c r="BT14" s="1442"/>
      <c r="BU14" s="1442"/>
      <c r="BV14" s="1442"/>
      <c r="BW14" s="1442"/>
      <c r="BX14" s="1443"/>
      <c r="CT14" s="1396"/>
      <c r="CU14" s="1397"/>
      <c r="CV14" s="1397"/>
      <c r="CW14" s="1397"/>
      <c r="CX14" s="1397"/>
      <c r="CY14" s="1397"/>
      <c r="CZ14" s="1397"/>
      <c r="DA14" s="1398"/>
      <c r="DB14" s="780"/>
      <c r="DC14" s="780"/>
      <c r="DD14" s="780"/>
      <c r="DE14" s="780"/>
      <c r="DF14" s="780"/>
      <c r="DG14" s="780"/>
      <c r="DH14" s="780"/>
      <c r="DI14" s="780"/>
      <c r="DJ14" s="780"/>
      <c r="DK14" s="780"/>
      <c r="DL14" s="780"/>
      <c r="DM14" s="780"/>
      <c r="DN14" s="780"/>
      <c r="DO14" s="780"/>
      <c r="DP14" s="780"/>
      <c r="DQ14" s="780"/>
      <c r="DR14" s="780"/>
      <c r="DS14" s="780"/>
      <c r="DT14" s="780"/>
      <c r="DU14" s="780"/>
      <c r="DV14" s="780"/>
      <c r="DW14" s="780"/>
      <c r="DX14" s="780"/>
      <c r="DY14" s="780"/>
      <c r="DZ14" s="780"/>
      <c r="EA14" s="780"/>
      <c r="EB14" s="780"/>
      <c r="EC14" s="780"/>
      <c r="ED14" s="780"/>
      <c r="EE14" s="780"/>
      <c r="EF14" s="780"/>
      <c r="EG14" s="780"/>
      <c r="EH14" s="780"/>
      <c r="EI14" s="780"/>
      <c r="EJ14" s="780"/>
      <c r="EK14" s="781"/>
      <c r="EL14" s="734"/>
      <c r="EM14" s="735"/>
      <c r="EN14" s="735"/>
      <c r="EO14" s="735"/>
      <c r="EP14" s="735"/>
      <c r="EQ14" s="735"/>
      <c r="ER14" s="735"/>
      <c r="ES14" s="735"/>
      <c r="ET14" s="735"/>
      <c r="EU14" s="735"/>
      <c r="EV14" s="735"/>
      <c r="EW14" s="736"/>
      <c r="EX14" s="735"/>
      <c r="EY14" s="735"/>
      <c r="EZ14" s="735"/>
      <c r="FA14" s="735"/>
      <c r="FB14" s="735"/>
      <c r="FC14" s="735"/>
      <c r="FD14" s="735"/>
      <c r="FE14" s="735"/>
      <c r="FF14" s="735"/>
      <c r="FG14" s="735"/>
      <c r="FH14" s="735"/>
      <c r="FI14" s="739"/>
      <c r="FJ14" s="472"/>
      <c r="FK14" s="1274"/>
      <c r="FL14" s="1275"/>
      <c r="FM14" s="1275"/>
      <c r="FN14" s="1275"/>
      <c r="FO14" s="1275"/>
      <c r="FP14" s="1275"/>
      <c r="FQ14" s="1275"/>
      <c r="FR14" s="1275"/>
      <c r="FS14" s="1275"/>
      <c r="FT14" s="1275"/>
      <c r="FU14" s="1275"/>
      <c r="FV14" s="1275"/>
      <c r="FW14" s="1275"/>
      <c r="FX14" s="1275"/>
      <c r="FY14" s="1275"/>
      <c r="FZ14" s="1275"/>
      <c r="GA14" s="1275"/>
      <c r="GB14" s="1275"/>
      <c r="GC14" s="1275"/>
      <c r="GD14" s="1275"/>
      <c r="GE14" s="1275"/>
      <c r="GF14" s="1275"/>
      <c r="GG14" s="1275"/>
      <c r="GH14" s="1275"/>
      <c r="GI14" s="1275"/>
      <c r="GJ14" s="1275"/>
      <c r="GK14" s="1276"/>
      <c r="GL14" s="471"/>
      <c r="GM14" s="471"/>
      <c r="GN14" s="471"/>
      <c r="GO14" s="471"/>
      <c r="GP14" s="471"/>
      <c r="GQ14" s="471"/>
      <c r="GR14" s="471"/>
      <c r="GS14" s="471"/>
      <c r="GT14" s="471"/>
      <c r="GU14" s="471"/>
      <c r="GV14" s="471"/>
      <c r="GW14" s="471"/>
      <c r="GX14" s="471"/>
      <c r="GY14" s="471"/>
      <c r="GZ14" s="471"/>
      <c r="HA14" s="471"/>
      <c r="HB14" s="471"/>
      <c r="HC14" s="471"/>
      <c r="HD14" s="471"/>
      <c r="HE14" s="471"/>
      <c r="HF14" s="471"/>
      <c r="HG14" s="469"/>
      <c r="HH14" s="469"/>
      <c r="HI14" s="469"/>
      <c r="HJ14" s="469"/>
    </row>
    <row r="15" spans="1:218" s="469" customFormat="1" ht="4.5" customHeight="1" x14ac:dyDescent="0.15">
      <c r="A15" s="1417" t="s">
        <v>94</v>
      </c>
      <c r="B15" s="630"/>
      <c r="C15" s="630"/>
      <c r="D15" s="630"/>
      <c r="E15" s="630"/>
      <c r="F15" s="630"/>
      <c r="G15" s="630"/>
      <c r="H15" s="631"/>
      <c r="I15" s="1331" t="str">
        <f>入力シート!$O$3</f>
        <v/>
      </c>
      <c r="J15" s="1332"/>
      <c r="K15" s="1332"/>
      <c r="L15" s="1332"/>
      <c r="M15" s="1332"/>
      <c r="N15" s="1332"/>
      <c r="O15" s="1332"/>
      <c r="P15" s="1332"/>
      <c r="Q15" s="1332"/>
      <c r="R15" s="1332"/>
      <c r="S15" s="1332"/>
      <c r="T15" s="1332"/>
      <c r="U15" s="1332"/>
      <c r="V15" s="1332"/>
      <c r="W15" s="1332"/>
      <c r="X15" s="1332"/>
      <c r="Y15" s="1332"/>
      <c r="Z15" s="1332"/>
      <c r="AA15" s="1332"/>
      <c r="AB15" s="1332"/>
      <c r="AC15" s="1332"/>
      <c r="AD15" s="1332"/>
      <c r="AE15" s="1332"/>
      <c r="AF15" s="1332"/>
      <c r="AG15" s="1332"/>
      <c r="AH15" s="1332"/>
      <c r="AI15" s="1332"/>
      <c r="AJ15" s="1332"/>
      <c r="AK15" s="1332"/>
      <c r="AL15" s="1332"/>
      <c r="AM15" s="1332"/>
      <c r="AN15" s="1332"/>
      <c r="AO15" s="1332"/>
      <c r="AP15" s="1332"/>
      <c r="AQ15" s="1332"/>
      <c r="AR15" s="1333"/>
      <c r="AS15" s="1320" t="s">
        <v>246</v>
      </c>
      <c r="AT15" s="1320"/>
      <c r="AU15" s="1320"/>
      <c r="AV15" s="1320"/>
      <c r="AW15" s="1320"/>
      <c r="AX15" s="1320"/>
      <c r="AY15" s="1320"/>
      <c r="AZ15" s="1320"/>
      <c r="BA15" s="1350" t="str">
        <f>入力シート!$Z$3</f>
        <v/>
      </c>
      <c r="BB15" s="1351"/>
      <c r="BC15" s="1351"/>
      <c r="BD15" s="1351"/>
      <c r="BE15" s="1351"/>
      <c r="BF15" s="1351"/>
      <c r="BG15" s="1351"/>
      <c r="BH15" s="1351"/>
      <c r="BI15" s="1351"/>
      <c r="BJ15" s="1351"/>
      <c r="BK15" s="1351"/>
      <c r="BL15" s="1351"/>
      <c r="BM15" s="1351"/>
      <c r="BN15" s="1351"/>
      <c r="BO15" s="1351"/>
      <c r="BP15" s="1351"/>
      <c r="BQ15" s="1351"/>
      <c r="BR15" s="1351"/>
      <c r="BS15" s="1351"/>
      <c r="BT15" s="1351"/>
      <c r="BU15" s="1351"/>
      <c r="BV15" s="1351"/>
      <c r="BW15" s="1351"/>
      <c r="BX15" s="1352"/>
      <c r="CT15" s="1396"/>
      <c r="CU15" s="1397"/>
      <c r="CV15" s="1397"/>
      <c r="CW15" s="1397"/>
      <c r="CX15" s="1397"/>
      <c r="CY15" s="1397"/>
      <c r="CZ15" s="1397"/>
      <c r="DA15" s="1398"/>
      <c r="DB15" s="1236" t="str">
        <f>入力シート!AA82</f>
        <v/>
      </c>
      <c r="DC15" s="783"/>
      <c r="DD15" s="783"/>
      <c r="DE15" s="1236" t="str">
        <f>入力シート!AB82</f>
        <v/>
      </c>
      <c r="DF15" s="783"/>
      <c r="DG15" s="783"/>
      <c r="DH15" s="1236" t="str">
        <f>入力シート!AC82</f>
        <v/>
      </c>
      <c r="DI15" s="783"/>
      <c r="DJ15" s="783"/>
      <c r="DK15" s="1236" t="str">
        <f>入力シート!AD82</f>
        <v/>
      </c>
      <c r="DL15" s="783"/>
      <c r="DM15" s="783"/>
      <c r="DN15" s="1236" t="str">
        <f>入力シート!AE82</f>
        <v/>
      </c>
      <c r="DO15" s="783"/>
      <c r="DP15" s="783"/>
      <c r="DQ15" s="1236" t="str">
        <f>入力シート!AF82</f>
        <v/>
      </c>
      <c r="DR15" s="783"/>
      <c r="DS15" s="783"/>
      <c r="DT15" s="1236" t="str">
        <f>入力シート!AG82</f>
        <v/>
      </c>
      <c r="DU15" s="783"/>
      <c r="DV15" s="783"/>
      <c r="DW15" s="1236" t="str">
        <f>入力シート!AH82</f>
        <v/>
      </c>
      <c r="DX15" s="783"/>
      <c r="DY15" s="783"/>
      <c r="DZ15" s="1236" t="str">
        <f>入力シート!AI82</f>
        <v/>
      </c>
      <c r="EA15" s="783"/>
      <c r="EB15" s="783"/>
      <c r="EC15" s="1236" t="str">
        <f>入力シート!AJ82</f>
        <v/>
      </c>
      <c r="ED15" s="783"/>
      <c r="EE15" s="783"/>
      <c r="EF15" s="1419" t="str">
        <f>入力シート!AK82</f>
        <v/>
      </c>
      <c r="EG15" s="1420"/>
      <c r="EH15" s="1420"/>
      <c r="EI15" s="1419" t="str">
        <f>入力シート!AL82</f>
        <v/>
      </c>
      <c r="EJ15" s="1420"/>
      <c r="EK15" s="1420"/>
      <c r="EL15" s="740" t="str">
        <f>IF(入力シート!$AO$82="","",入力シート!$AO$82)</f>
        <v/>
      </c>
      <c r="EM15" s="741"/>
      <c r="EN15" s="741"/>
      <c r="EO15" s="741"/>
      <c r="EP15" s="741"/>
      <c r="EQ15" s="741"/>
      <c r="ER15" s="741"/>
      <c r="ES15" s="741"/>
      <c r="ET15" s="741"/>
      <c r="EU15" s="741"/>
      <c r="EV15" s="741"/>
      <c r="EW15" s="742"/>
      <c r="EX15" s="724" t="str">
        <f>IF(入力シート!$K$82="","",入力シート!$K$82)</f>
        <v/>
      </c>
      <c r="EY15" s="725"/>
      <c r="EZ15" s="725"/>
      <c r="FA15" s="725"/>
      <c r="FB15" s="725"/>
      <c r="FC15" s="725"/>
      <c r="FD15" s="725"/>
      <c r="FE15" s="725"/>
      <c r="FF15" s="725"/>
      <c r="FG15" s="725"/>
      <c r="FH15" s="725"/>
      <c r="FI15" s="726"/>
      <c r="FJ15" s="471"/>
      <c r="FK15" s="1277"/>
      <c r="FL15" s="1278"/>
      <c r="FM15" s="1278"/>
      <c r="FN15" s="1278"/>
      <c r="FO15" s="1278"/>
      <c r="FP15" s="1278"/>
      <c r="FQ15" s="1278"/>
      <c r="FR15" s="1278"/>
      <c r="FS15" s="1278"/>
      <c r="FT15" s="1278"/>
      <c r="FU15" s="1278"/>
      <c r="FV15" s="1278"/>
      <c r="FW15" s="1278"/>
      <c r="FX15" s="1278"/>
      <c r="FY15" s="1278"/>
      <c r="FZ15" s="1278"/>
      <c r="GA15" s="1278"/>
      <c r="GB15" s="1278"/>
      <c r="GC15" s="1278"/>
      <c r="GD15" s="1278"/>
      <c r="GE15" s="1278"/>
      <c r="GF15" s="1278"/>
      <c r="GG15" s="1278"/>
      <c r="GH15" s="1278"/>
      <c r="GI15" s="1278"/>
      <c r="GJ15" s="1278"/>
      <c r="GK15" s="1279"/>
    </row>
    <row r="16" spans="1:218" s="469" customFormat="1" ht="4.5" customHeight="1" x14ac:dyDescent="0.15">
      <c r="A16" s="1411"/>
      <c r="B16" s="633"/>
      <c r="C16" s="633"/>
      <c r="D16" s="633"/>
      <c r="E16" s="633"/>
      <c r="F16" s="633"/>
      <c r="G16" s="633"/>
      <c r="H16" s="634"/>
      <c r="I16" s="1312"/>
      <c r="J16" s="1313"/>
      <c r="K16" s="1313"/>
      <c r="L16" s="1313"/>
      <c r="M16" s="1313"/>
      <c r="N16" s="1313"/>
      <c r="O16" s="1313"/>
      <c r="P16" s="1313"/>
      <c r="Q16" s="1313"/>
      <c r="R16" s="1313"/>
      <c r="S16" s="1313"/>
      <c r="T16" s="1313"/>
      <c r="U16" s="1313"/>
      <c r="V16" s="1313"/>
      <c r="W16" s="1313"/>
      <c r="X16" s="1313"/>
      <c r="Y16" s="1313"/>
      <c r="Z16" s="1313"/>
      <c r="AA16" s="1313"/>
      <c r="AB16" s="1313"/>
      <c r="AC16" s="1313"/>
      <c r="AD16" s="1313"/>
      <c r="AE16" s="1313"/>
      <c r="AF16" s="1313"/>
      <c r="AG16" s="1313"/>
      <c r="AH16" s="1313"/>
      <c r="AI16" s="1313"/>
      <c r="AJ16" s="1313"/>
      <c r="AK16" s="1313"/>
      <c r="AL16" s="1313"/>
      <c r="AM16" s="1313"/>
      <c r="AN16" s="1313"/>
      <c r="AO16" s="1313"/>
      <c r="AP16" s="1313"/>
      <c r="AQ16" s="1313"/>
      <c r="AR16" s="1314"/>
      <c r="AS16" s="1320"/>
      <c r="AT16" s="1320"/>
      <c r="AU16" s="1320"/>
      <c r="AV16" s="1320"/>
      <c r="AW16" s="1320"/>
      <c r="AX16" s="1320"/>
      <c r="AY16" s="1320"/>
      <c r="AZ16" s="1320"/>
      <c r="BA16" s="1353"/>
      <c r="BB16" s="1354"/>
      <c r="BC16" s="1354"/>
      <c r="BD16" s="1354"/>
      <c r="BE16" s="1354"/>
      <c r="BF16" s="1354"/>
      <c r="BG16" s="1354"/>
      <c r="BH16" s="1354"/>
      <c r="BI16" s="1354"/>
      <c r="BJ16" s="1354"/>
      <c r="BK16" s="1354"/>
      <c r="BL16" s="1354"/>
      <c r="BM16" s="1354"/>
      <c r="BN16" s="1354"/>
      <c r="BO16" s="1354"/>
      <c r="BP16" s="1354"/>
      <c r="BQ16" s="1354"/>
      <c r="BR16" s="1354"/>
      <c r="BS16" s="1354"/>
      <c r="BT16" s="1354"/>
      <c r="BU16" s="1354"/>
      <c r="BV16" s="1354"/>
      <c r="BW16" s="1354"/>
      <c r="BX16" s="1355"/>
      <c r="CT16" s="1396"/>
      <c r="CU16" s="1397"/>
      <c r="CV16" s="1397"/>
      <c r="CW16" s="1397"/>
      <c r="CX16" s="1397"/>
      <c r="CY16" s="1397"/>
      <c r="CZ16" s="1397"/>
      <c r="DA16" s="1398"/>
      <c r="DB16" s="1237"/>
      <c r="DC16" s="785"/>
      <c r="DD16" s="785"/>
      <c r="DE16" s="1237"/>
      <c r="DF16" s="785"/>
      <c r="DG16" s="785"/>
      <c r="DH16" s="1237"/>
      <c r="DI16" s="785"/>
      <c r="DJ16" s="785"/>
      <c r="DK16" s="1237"/>
      <c r="DL16" s="785"/>
      <c r="DM16" s="785"/>
      <c r="DN16" s="1237"/>
      <c r="DO16" s="785"/>
      <c r="DP16" s="785"/>
      <c r="DQ16" s="1237"/>
      <c r="DR16" s="785"/>
      <c r="DS16" s="785"/>
      <c r="DT16" s="1237"/>
      <c r="DU16" s="785"/>
      <c r="DV16" s="785"/>
      <c r="DW16" s="1237"/>
      <c r="DX16" s="785"/>
      <c r="DY16" s="785"/>
      <c r="DZ16" s="1237"/>
      <c r="EA16" s="785"/>
      <c r="EB16" s="785"/>
      <c r="EC16" s="1237"/>
      <c r="ED16" s="785"/>
      <c r="EE16" s="785"/>
      <c r="EF16" s="1421"/>
      <c r="EG16" s="1422"/>
      <c r="EH16" s="1422"/>
      <c r="EI16" s="1421"/>
      <c r="EJ16" s="1422"/>
      <c r="EK16" s="1422"/>
      <c r="EL16" s="743"/>
      <c r="EM16" s="744"/>
      <c r="EN16" s="744"/>
      <c r="EO16" s="744"/>
      <c r="EP16" s="744"/>
      <c r="EQ16" s="744"/>
      <c r="ER16" s="744"/>
      <c r="ES16" s="744"/>
      <c r="ET16" s="744"/>
      <c r="EU16" s="744"/>
      <c r="EV16" s="744"/>
      <c r="EW16" s="745"/>
      <c r="EX16" s="746"/>
      <c r="EY16" s="746"/>
      <c r="EZ16" s="746"/>
      <c r="FA16" s="746"/>
      <c r="FB16" s="746"/>
      <c r="FC16" s="746"/>
      <c r="FD16" s="746"/>
      <c r="FE16" s="746"/>
      <c r="FF16" s="746"/>
      <c r="FG16" s="746"/>
      <c r="FH16" s="746"/>
      <c r="FI16" s="728"/>
      <c r="FJ16" s="471"/>
    </row>
    <row r="17" spans="1:194" s="469" customFormat="1" ht="4.5" customHeight="1" x14ac:dyDescent="0.15">
      <c r="A17" s="1418"/>
      <c r="B17" s="692"/>
      <c r="C17" s="692"/>
      <c r="D17" s="692"/>
      <c r="E17" s="692"/>
      <c r="F17" s="692"/>
      <c r="G17" s="692"/>
      <c r="H17" s="693"/>
      <c r="I17" s="1334"/>
      <c r="J17" s="1335"/>
      <c r="K17" s="1335"/>
      <c r="L17" s="1335"/>
      <c r="M17" s="1335"/>
      <c r="N17" s="1335"/>
      <c r="O17" s="1335"/>
      <c r="P17" s="1335"/>
      <c r="Q17" s="1335"/>
      <c r="R17" s="1335"/>
      <c r="S17" s="1335"/>
      <c r="T17" s="1335"/>
      <c r="U17" s="1335"/>
      <c r="V17" s="1335"/>
      <c r="W17" s="1335"/>
      <c r="X17" s="1335"/>
      <c r="Y17" s="1335"/>
      <c r="Z17" s="1335"/>
      <c r="AA17" s="1335"/>
      <c r="AB17" s="1335"/>
      <c r="AC17" s="1335"/>
      <c r="AD17" s="1335"/>
      <c r="AE17" s="1335"/>
      <c r="AF17" s="1335"/>
      <c r="AG17" s="1335"/>
      <c r="AH17" s="1335"/>
      <c r="AI17" s="1335"/>
      <c r="AJ17" s="1335"/>
      <c r="AK17" s="1335"/>
      <c r="AL17" s="1335"/>
      <c r="AM17" s="1335"/>
      <c r="AN17" s="1335"/>
      <c r="AO17" s="1335"/>
      <c r="AP17" s="1335"/>
      <c r="AQ17" s="1335"/>
      <c r="AR17" s="1336"/>
      <c r="AS17" s="1320"/>
      <c r="AT17" s="1320"/>
      <c r="AU17" s="1320"/>
      <c r="AV17" s="1320"/>
      <c r="AW17" s="1320"/>
      <c r="AX17" s="1320"/>
      <c r="AY17" s="1320"/>
      <c r="AZ17" s="1320"/>
      <c r="BA17" s="1353"/>
      <c r="BB17" s="1354"/>
      <c r="BC17" s="1354"/>
      <c r="BD17" s="1354"/>
      <c r="BE17" s="1354"/>
      <c r="BF17" s="1354"/>
      <c r="BG17" s="1354"/>
      <c r="BH17" s="1354"/>
      <c r="BI17" s="1354"/>
      <c r="BJ17" s="1354"/>
      <c r="BK17" s="1354"/>
      <c r="BL17" s="1354"/>
      <c r="BM17" s="1354"/>
      <c r="BN17" s="1354"/>
      <c r="BO17" s="1354"/>
      <c r="BP17" s="1354"/>
      <c r="BQ17" s="1354"/>
      <c r="BR17" s="1354"/>
      <c r="BS17" s="1354"/>
      <c r="BT17" s="1354"/>
      <c r="BU17" s="1354"/>
      <c r="BV17" s="1354"/>
      <c r="BW17" s="1354"/>
      <c r="BX17" s="1355"/>
      <c r="CT17" s="1396"/>
      <c r="CU17" s="1397"/>
      <c r="CV17" s="1397"/>
      <c r="CW17" s="1397"/>
      <c r="CX17" s="1397"/>
      <c r="CY17" s="1397"/>
      <c r="CZ17" s="1397"/>
      <c r="DA17" s="1398"/>
      <c r="DB17" s="1237"/>
      <c r="DC17" s="785"/>
      <c r="DD17" s="785"/>
      <c r="DE17" s="1237"/>
      <c r="DF17" s="785"/>
      <c r="DG17" s="785"/>
      <c r="DH17" s="1237"/>
      <c r="DI17" s="785"/>
      <c r="DJ17" s="785"/>
      <c r="DK17" s="1237"/>
      <c r="DL17" s="785"/>
      <c r="DM17" s="785"/>
      <c r="DN17" s="1237"/>
      <c r="DO17" s="785"/>
      <c r="DP17" s="785"/>
      <c r="DQ17" s="1237"/>
      <c r="DR17" s="785"/>
      <c r="DS17" s="785"/>
      <c r="DT17" s="1237"/>
      <c r="DU17" s="785"/>
      <c r="DV17" s="785"/>
      <c r="DW17" s="1237"/>
      <c r="DX17" s="785"/>
      <c r="DY17" s="785"/>
      <c r="DZ17" s="1237"/>
      <c r="EA17" s="785"/>
      <c r="EB17" s="785"/>
      <c r="EC17" s="1237"/>
      <c r="ED17" s="785"/>
      <c r="EE17" s="785"/>
      <c r="EF17" s="1421"/>
      <c r="EG17" s="1422"/>
      <c r="EH17" s="1422"/>
      <c r="EI17" s="1421"/>
      <c r="EJ17" s="1422"/>
      <c r="EK17" s="1422"/>
      <c r="EL17" s="743"/>
      <c r="EM17" s="744"/>
      <c r="EN17" s="744"/>
      <c r="EO17" s="744"/>
      <c r="EP17" s="744"/>
      <c r="EQ17" s="744"/>
      <c r="ER17" s="744"/>
      <c r="ES17" s="744"/>
      <c r="ET17" s="744"/>
      <c r="EU17" s="744"/>
      <c r="EV17" s="744"/>
      <c r="EW17" s="745"/>
      <c r="EX17" s="746"/>
      <c r="EY17" s="746"/>
      <c r="EZ17" s="746"/>
      <c r="FA17" s="746"/>
      <c r="FB17" s="746"/>
      <c r="FC17" s="746"/>
      <c r="FD17" s="746"/>
      <c r="FE17" s="746"/>
      <c r="FF17" s="746"/>
      <c r="FG17" s="746"/>
      <c r="FH17" s="746"/>
      <c r="FI17" s="728"/>
      <c r="FJ17" s="471"/>
    </row>
    <row r="18" spans="1:194" s="469" customFormat="1" ht="4.5" customHeight="1" x14ac:dyDescent="0.15">
      <c r="A18" s="1417" t="s">
        <v>23</v>
      </c>
      <c r="B18" s="630"/>
      <c r="C18" s="630"/>
      <c r="D18" s="630"/>
      <c r="E18" s="630"/>
      <c r="F18" s="630"/>
      <c r="G18" s="630"/>
      <c r="H18" s="631"/>
      <c r="I18" s="1331" t="str">
        <f>入力シート!$N$3</f>
        <v/>
      </c>
      <c r="J18" s="1332"/>
      <c r="K18" s="1332"/>
      <c r="L18" s="1332"/>
      <c r="M18" s="1332"/>
      <c r="N18" s="1332"/>
      <c r="O18" s="1332"/>
      <c r="P18" s="1332"/>
      <c r="Q18" s="1332"/>
      <c r="R18" s="1332"/>
      <c r="S18" s="1332"/>
      <c r="T18" s="1332"/>
      <c r="U18" s="1332"/>
      <c r="V18" s="1332"/>
      <c r="W18" s="1332"/>
      <c r="X18" s="1332"/>
      <c r="Y18" s="1332"/>
      <c r="Z18" s="1332"/>
      <c r="AA18" s="1332"/>
      <c r="AB18" s="1332"/>
      <c r="AC18" s="1332"/>
      <c r="AD18" s="1332"/>
      <c r="AE18" s="1332"/>
      <c r="AF18" s="1332"/>
      <c r="AG18" s="1332"/>
      <c r="AH18" s="1332"/>
      <c r="AI18" s="1332"/>
      <c r="AJ18" s="1332"/>
      <c r="AK18" s="1332"/>
      <c r="AL18" s="1332"/>
      <c r="AM18" s="1332"/>
      <c r="AN18" s="1332"/>
      <c r="AO18" s="1332"/>
      <c r="AP18" s="1332"/>
      <c r="AQ18" s="1332"/>
      <c r="AR18" s="1333"/>
      <c r="AS18" s="1320"/>
      <c r="AT18" s="1320"/>
      <c r="AU18" s="1320"/>
      <c r="AV18" s="1320"/>
      <c r="AW18" s="1320"/>
      <c r="AX18" s="1320"/>
      <c r="AY18" s="1320"/>
      <c r="AZ18" s="1320"/>
      <c r="BA18" s="1353"/>
      <c r="BB18" s="1354"/>
      <c r="BC18" s="1354"/>
      <c r="BD18" s="1354"/>
      <c r="BE18" s="1354"/>
      <c r="BF18" s="1354"/>
      <c r="BG18" s="1354"/>
      <c r="BH18" s="1354"/>
      <c r="BI18" s="1354"/>
      <c r="BJ18" s="1354"/>
      <c r="BK18" s="1354"/>
      <c r="BL18" s="1354"/>
      <c r="BM18" s="1354"/>
      <c r="BN18" s="1354"/>
      <c r="BO18" s="1354"/>
      <c r="BP18" s="1354"/>
      <c r="BQ18" s="1354"/>
      <c r="BR18" s="1354"/>
      <c r="BS18" s="1354"/>
      <c r="BT18" s="1354"/>
      <c r="BU18" s="1354"/>
      <c r="BV18" s="1354"/>
      <c r="BW18" s="1354"/>
      <c r="BX18" s="1355"/>
      <c r="CT18" s="1396"/>
      <c r="CU18" s="1397"/>
      <c r="CV18" s="1397"/>
      <c r="CW18" s="1397"/>
      <c r="CX18" s="1397"/>
      <c r="CY18" s="1397"/>
      <c r="CZ18" s="1397"/>
      <c r="DA18" s="1398"/>
      <c r="DB18" s="1237"/>
      <c r="DC18" s="785"/>
      <c r="DD18" s="785"/>
      <c r="DE18" s="1237"/>
      <c r="DF18" s="785"/>
      <c r="DG18" s="785"/>
      <c r="DH18" s="1237"/>
      <c r="DI18" s="785"/>
      <c r="DJ18" s="785"/>
      <c r="DK18" s="1237"/>
      <c r="DL18" s="785"/>
      <c r="DM18" s="785"/>
      <c r="DN18" s="1237"/>
      <c r="DO18" s="785"/>
      <c r="DP18" s="785"/>
      <c r="DQ18" s="1237"/>
      <c r="DR18" s="785"/>
      <c r="DS18" s="785"/>
      <c r="DT18" s="1237"/>
      <c r="DU18" s="785"/>
      <c r="DV18" s="785"/>
      <c r="DW18" s="1237"/>
      <c r="DX18" s="785"/>
      <c r="DY18" s="785"/>
      <c r="DZ18" s="1237"/>
      <c r="EA18" s="785"/>
      <c r="EB18" s="785"/>
      <c r="EC18" s="1237"/>
      <c r="ED18" s="785"/>
      <c r="EE18" s="785"/>
      <c r="EF18" s="1421"/>
      <c r="EG18" s="1422"/>
      <c r="EH18" s="1422"/>
      <c r="EI18" s="1421"/>
      <c r="EJ18" s="1422"/>
      <c r="EK18" s="1422"/>
      <c r="EL18" s="743"/>
      <c r="EM18" s="744"/>
      <c r="EN18" s="744"/>
      <c r="EO18" s="744"/>
      <c r="EP18" s="744"/>
      <c r="EQ18" s="744"/>
      <c r="ER18" s="744"/>
      <c r="ES18" s="744"/>
      <c r="ET18" s="744"/>
      <c r="EU18" s="744"/>
      <c r="EV18" s="744"/>
      <c r="EW18" s="745"/>
      <c r="EX18" s="746"/>
      <c r="EY18" s="746"/>
      <c r="EZ18" s="746"/>
      <c r="FA18" s="746"/>
      <c r="FB18" s="746"/>
      <c r="FC18" s="746"/>
      <c r="FD18" s="746"/>
      <c r="FE18" s="746"/>
      <c r="FF18" s="746"/>
      <c r="FG18" s="746"/>
      <c r="FH18" s="746"/>
      <c r="FI18" s="728"/>
      <c r="FJ18" s="471"/>
    </row>
    <row r="19" spans="1:194" s="469" customFormat="1" ht="4.5" customHeight="1" x14ac:dyDescent="0.15">
      <c r="A19" s="1411"/>
      <c r="B19" s="633"/>
      <c r="C19" s="633"/>
      <c r="D19" s="633"/>
      <c r="E19" s="633"/>
      <c r="F19" s="633"/>
      <c r="G19" s="633"/>
      <c r="H19" s="634"/>
      <c r="I19" s="1312"/>
      <c r="J19" s="1313"/>
      <c r="K19" s="1313"/>
      <c r="L19" s="1313"/>
      <c r="M19" s="1313"/>
      <c r="N19" s="1313"/>
      <c r="O19" s="1313"/>
      <c r="P19" s="1313"/>
      <c r="Q19" s="1313"/>
      <c r="R19" s="1313"/>
      <c r="S19" s="1313"/>
      <c r="T19" s="1313"/>
      <c r="U19" s="1313"/>
      <c r="V19" s="1313"/>
      <c r="W19" s="1313"/>
      <c r="X19" s="1313"/>
      <c r="Y19" s="1313"/>
      <c r="Z19" s="1313"/>
      <c r="AA19" s="1313"/>
      <c r="AB19" s="1313"/>
      <c r="AC19" s="1313"/>
      <c r="AD19" s="1313"/>
      <c r="AE19" s="1313"/>
      <c r="AF19" s="1313"/>
      <c r="AG19" s="1313"/>
      <c r="AH19" s="1313"/>
      <c r="AI19" s="1313"/>
      <c r="AJ19" s="1313"/>
      <c r="AK19" s="1313"/>
      <c r="AL19" s="1313"/>
      <c r="AM19" s="1313"/>
      <c r="AN19" s="1313"/>
      <c r="AO19" s="1313"/>
      <c r="AP19" s="1313"/>
      <c r="AQ19" s="1313"/>
      <c r="AR19" s="1314"/>
      <c r="AS19" s="1320"/>
      <c r="AT19" s="1320"/>
      <c r="AU19" s="1320"/>
      <c r="AV19" s="1320"/>
      <c r="AW19" s="1320"/>
      <c r="AX19" s="1320"/>
      <c r="AY19" s="1320"/>
      <c r="AZ19" s="1320"/>
      <c r="BA19" s="1356"/>
      <c r="BB19" s="1357"/>
      <c r="BC19" s="1357"/>
      <c r="BD19" s="1357"/>
      <c r="BE19" s="1357"/>
      <c r="BF19" s="1357"/>
      <c r="BG19" s="1357"/>
      <c r="BH19" s="1357"/>
      <c r="BI19" s="1357"/>
      <c r="BJ19" s="1357"/>
      <c r="BK19" s="1357"/>
      <c r="BL19" s="1357"/>
      <c r="BM19" s="1357"/>
      <c r="BN19" s="1357"/>
      <c r="BO19" s="1357"/>
      <c r="BP19" s="1357"/>
      <c r="BQ19" s="1357"/>
      <c r="BR19" s="1357"/>
      <c r="BS19" s="1357"/>
      <c r="BT19" s="1357"/>
      <c r="BU19" s="1357"/>
      <c r="BV19" s="1357"/>
      <c r="BW19" s="1357"/>
      <c r="BX19" s="1358"/>
      <c r="CT19" s="1396"/>
      <c r="CU19" s="1397"/>
      <c r="CV19" s="1397"/>
      <c r="CW19" s="1397"/>
      <c r="CX19" s="1397"/>
      <c r="CY19" s="1397"/>
      <c r="CZ19" s="1397"/>
      <c r="DA19" s="1398"/>
      <c r="DB19" s="1237"/>
      <c r="DC19" s="785"/>
      <c r="DD19" s="785"/>
      <c r="DE19" s="1237"/>
      <c r="DF19" s="785"/>
      <c r="DG19" s="785"/>
      <c r="DH19" s="1237"/>
      <c r="DI19" s="785"/>
      <c r="DJ19" s="785"/>
      <c r="DK19" s="1237"/>
      <c r="DL19" s="785"/>
      <c r="DM19" s="785"/>
      <c r="DN19" s="1237"/>
      <c r="DO19" s="785"/>
      <c r="DP19" s="785"/>
      <c r="DQ19" s="1237"/>
      <c r="DR19" s="785"/>
      <c r="DS19" s="785"/>
      <c r="DT19" s="1237"/>
      <c r="DU19" s="785"/>
      <c r="DV19" s="785"/>
      <c r="DW19" s="1237"/>
      <c r="DX19" s="785"/>
      <c r="DY19" s="785"/>
      <c r="DZ19" s="1237"/>
      <c r="EA19" s="785"/>
      <c r="EB19" s="785"/>
      <c r="EC19" s="1237"/>
      <c r="ED19" s="785"/>
      <c r="EE19" s="785"/>
      <c r="EF19" s="1421"/>
      <c r="EG19" s="1422"/>
      <c r="EH19" s="1422"/>
      <c r="EI19" s="1421"/>
      <c r="EJ19" s="1422"/>
      <c r="EK19" s="1422"/>
      <c r="EL19" s="743"/>
      <c r="EM19" s="744"/>
      <c r="EN19" s="744"/>
      <c r="EO19" s="744"/>
      <c r="EP19" s="744"/>
      <c r="EQ19" s="744"/>
      <c r="ER19" s="744"/>
      <c r="ES19" s="744"/>
      <c r="ET19" s="744"/>
      <c r="EU19" s="744"/>
      <c r="EV19" s="744"/>
      <c r="EW19" s="745"/>
      <c r="EX19" s="727"/>
      <c r="EY19" s="727"/>
      <c r="EZ19" s="727"/>
      <c r="FA19" s="727"/>
      <c r="FB19" s="727"/>
      <c r="FC19" s="727"/>
      <c r="FD19" s="727"/>
      <c r="FE19" s="727"/>
      <c r="FF19" s="727"/>
      <c r="FG19" s="727"/>
      <c r="FH19" s="727"/>
      <c r="FI19" s="728"/>
    </row>
    <row r="20" spans="1:194" s="469" customFormat="1" ht="4.5" customHeight="1" x14ac:dyDescent="0.15">
      <c r="A20" s="1411"/>
      <c r="B20" s="633"/>
      <c r="C20" s="633"/>
      <c r="D20" s="633"/>
      <c r="E20" s="633"/>
      <c r="F20" s="633"/>
      <c r="G20" s="633"/>
      <c r="H20" s="634"/>
      <c r="I20" s="1312"/>
      <c r="J20" s="1313"/>
      <c r="K20" s="1313"/>
      <c r="L20" s="1313"/>
      <c r="M20" s="1313"/>
      <c r="N20" s="1313"/>
      <c r="O20" s="1313"/>
      <c r="P20" s="1313"/>
      <c r="Q20" s="1313"/>
      <c r="R20" s="1313"/>
      <c r="S20" s="1313"/>
      <c r="T20" s="1313"/>
      <c r="U20" s="1313"/>
      <c r="V20" s="1313"/>
      <c r="W20" s="1313"/>
      <c r="X20" s="1313"/>
      <c r="Y20" s="1313"/>
      <c r="Z20" s="1313"/>
      <c r="AA20" s="1313"/>
      <c r="AB20" s="1313"/>
      <c r="AC20" s="1313"/>
      <c r="AD20" s="1313"/>
      <c r="AE20" s="1313"/>
      <c r="AF20" s="1313"/>
      <c r="AG20" s="1313"/>
      <c r="AH20" s="1313"/>
      <c r="AI20" s="1313"/>
      <c r="AJ20" s="1313"/>
      <c r="AK20" s="1313"/>
      <c r="AL20" s="1313"/>
      <c r="AM20" s="1313"/>
      <c r="AN20" s="1313"/>
      <c r="AO20" s="1313"/>
      <c r="AP20" s="1313"/>
      <c r="AQ20" s="1313"/>
      <c r="AR20" s="1314"/>
      <c r="AS20" s="1319" t="s">
        <v>25</v>
      </c>
      <c r="AT20" s="1319"/>
      <c r="AU20" s="1319"/>
      <c r="AV20" s="1319"/>
      <c r="AW20" s="1319"/>
      <c r="AX20" s="1319"/>
      <c r="AY20" s="1319"/>
      <c r="AZ20" s="1319"/>
      <c r="BA20" s="1383" t="str">
        <f>入力シート!$S$3</f>
        <v/>
      </c>
      <c r="BB20" s="1384"/>
      <c r="BC20" s="1384"/>
      <c r="BD20" s="1384"/>
      <c r="BE20" s="1384"/>
      <c r="BF20" s="1384"/>
      <c r="BG20" s="1384"/>
      <c r="BH20" s="1384"/>
      <c r="BI20" s="1384"/>
      <c r="BJ20" s="1384"/>
      <c r="BK20" s="1384"/>
      <c r="BL20" s="1384"/>
      <c r="BM20" s="1384"/>
      <c r="BN20" s="1384"/>
      <c r="BO20" s="1384"/>
      <c r="BP20" s="1384"/>
      <c r="BQ20" s="1384"/>
      <c r="BR20" s="1384"/>
      <c r="BS20" s="1384"/>
      <c r="BT20" s="1384"/>
      <c r="BU20" s="1384"/>
      <c r="BV20" s="1384"/>
      <c r="BW20" s="1384"/>
      <c r="BX20" s="1385"/>
      <c r="CT20" s="1399"/>
      <c r="CU20" s="1367"/>
      <c r="CV20" s="1367"/>
      <c r="CW20" s="1367"/>
      <c r="CX20" s="1367"/>
      <c r="CY20" s="1367"/>
      <c r="CZ20" s="1367"/>
      <c r="DA20" s="1368"/>
      <c r="DB20" s="1359" t="s">
        <v>390</v>
      </c>
      <c r="DC20" s="1360"/>
      <c r="DD20" s="1360"/>
      <c r="DE20" s="1360"/>
      <c r="DF20" s="1360"/>
      <c r="DG20" s="1360"/>
      <c r="DH20" s="1360"/>
      <c r="DI20" s="1360"/>
      <c r="DJ20" s="1360"/>
      <c r="DK20" s="1360"/>
      <c r="DL20" s="1360"/>
      <c r="DM20" s="1360"/>
      <c r="DN20" s="1361"/>
      <c r="DO20" s="1361"/>
      <c r="DP20" s="1361"/>
      <c r="DQ20" s="1362"/>
      <c r="DR20" s="1362"/>
      <c r="DS20" s="1363"/>
      <c r="DT20" s="1374" t="str">
        <f>入力シート!$T$33</f>
        <v/>
      </c>
      <c r="DU20" s="1375"/>
      <c r="DV20" s="1375"/>
      <c r="DW20" s="1375"/>
      <c r="DX20" s="1375"/>
      <c r="DY20" s="1375"/>
      <c r="DZ20" s="1375"/>
      <c r="EA20" s="1375"/>
      <c r="EB20" s="1375"/>
      <c r="EC20" s="1375"/>
      <c r="ED20" s="1375"/>
      <c r="EE20" s="1376"/>
      <c r="EF20" s="1412" t="s">
        <v>198</v>
      </c>
      <c r="EG20" s="1413"/>
      <c r="EH20" s="1413"/>
      <c r="EI20" s="1413"/>
      <c r="EJ20" s="1413"/>
      <c r="EK20" s="1413"/>
      <c r="EL20" s="1413"/>
      <c r="EM20" s="1413"/>
      <c r="EN20" s="1413"/>
      <c r="EO20" s="1413"/>
      <c r="EP20" s="1413"/>
      <c r="EQ20" s="1413"/>
      <c r="ER20" s="1413"/>
      <c r="ES20" s="1413"/>
      <c r="ET20" s="1413"/>
      <c r="EU20" s="1413"/>
      <c r="EV20" s="1413"/>
      <c r="EW20" s="1413"/>
      <c r="EX20" s="1413"/>
      <c r="EY20" s="1413"/>
      <c r="EZ20" s="1413"/>
      <c r="FA20" s="1413"/>
      <c r="FB20" s="1413"/>
      <c r="FC20" s="1413"/>
      <c r="FD20" s="1413"/>
      <c r="FE20" s="1413"/>
      <c r="FF20" s="1413"/>
      <c r="FG20" s="1413"/>
      <c r="FH20" s="1413"/>
      <c r="FI20" s="1414"/>
    </row>
    <row r="21" spans="1:194" s="469" customFormat="1" ht="4.5" customHeight="1" x14ac:dyDescent="0.15">
      <c r="A21" s="1411"/>
      <c r="B21" s="633"/>
      <c r="C21" s="633"/>
      <c r="D21" s="633"/>
      <c r="E21" s="633"/>
      <c r="F21" s="633"/>
      <c r="G21" s="633"/>
      <c r="H21" s="634"/>
      <c r="I21" s="1312"/>
      <c r="J21" s="1313"/>
      <c r="K21" s="1313"/>
      <c r="L21" s="1313"/>
      <c r="M21" s="1313"/>
      <c r="N21" s="1313"/>
      <c r="O21" s="1313"/>
      <c r="P21" s="1313"/>
      <c r="Q21" s="1313"/>
      <c r="R21" s="1313"/>
      <c r="S21" s="1313"/>
      <c r="T21" s="1313"/>
      <c r="U21" s="1313"/>
      <c r="V21" s="1313"/>
      <c r="W21" s="1313"/>
      <c r="X21" s="1313"/>
      <c r="Y21" s="1313"/>
      <c r="Z21" s="1313"/>
      <c r="AA21" s="1313"/>
      <c r="AB21" s="1313"/>
      <c r="AC21" s="1313"/>
      <c r="AD21" s="1313"/>
      <c r="AE21" s="1313"/>
      <c r="AF21" s="1313"/>
      <c r="AG21" s="1313"/>
      <c r="AH21" s="1313"/>
      <c r="AI21" s="1313"/>
      <c r="AJ21" s="1313"/>
      <c r="AK21" s="1313"/>
      <c r="AL21" s="1313"/>
      <c r="AM21" s="1313"/>
      <c r="AN21" s="1313"/>
      <c r="AO21" s="1313"/>
      <c r="AP21" s="1313"/>
      <c r="AQ21" s="1313"/>
      <c r="AR21" s="1314"/>
      <c r="AS21" s="1320"/>
      <c r="AT21" s="1320"/>
      <c r="AU21" s="1320"/>
      <c r="AV21" s="1320"/>
      <c r="AW21" s="1320"/>
      <c r="AX21" s="1320"/>
      <c r="AY21" s="1320"/>
      <c r="AZ21" s="1320"/>
      <c r="BA21" s="1386"/>
      <c r="BB21" s="1387"/>
      <c r="BC21" s="1387"/>
      <c r="BD21" s="1387"/>
      <c r="BE21" s="1387"/>
      <c r="BF21" s="1387"/>
      <c r="BG21" s="1387"/>
      <c r="BH21" s="1387"/>
      <c r="BI21" s="1387"/>
      <c r="BJ21" s="1387"/>
      <c r="BK21" s="1387"/>
      <c r="BL21" s="1387"/>
      <c r="BM21" s="1387"/>
      <c r="BN21" s="1387"/>
      <c r="BO21" s="1387"/>
      <c r="BP21" s="1387"/>
      <c r="BQ21" s="1387"/>
      <c r="BR21" s="1387"/>
      <c r="BS21" s="1387"/>
      <c r="BT21" s="1387"/>
      <c r="BU21" s="1387"/>
      <c r="BV21" s="1387"/>
      <c r="BW21" s="1387"/>
      <c r="BX21" s="1388"/>
      <c r="CT21" s="1399"/>
      <c r="CU21" s="1367"/>
      <c r="CV21" s="1367"/>
      <c r="CW21" s="1367"/>
      <c r="CX21" s="1367"/>
      <c r="CY21" s="1367"/>
      <c r="CZ21" s="1367"/>
      <c r="DA21" s="1368"/>
      <c r="DB21" s="1364"/>
      <c r="DC21" s="1365"/>
      <c r="DD21" s="1365"/>
      <c r="DE21" s="1365"/>
      <c r="DF21" s="1365"/>
      <c r="DG21" s="1365"/>
      <c r="DH21" s="1365"/>
      <c r="DI21" s="1365"/>
      <c r="DJ21" s="1365"/>
      <c r="DK21" s="1365"/>
      <c r="DL21" s="1365"/>
      <c r="DM21" s="1365"/>
      <c r="DN21" s="1366"/>
      <c r="DO21" s="1366"/>
      <c r="DP21" s="1366"/>
      <c r="DQ21" s="1367"/>
      <c r="DR21" s="1367"/>
      <c r="DS21" s="1368"/>
      <c r="DT21" s="1377"/>
      <c r="DU21" s="1378"/>
      <c r="DV21" s="1378"/>
      <c r="DW21" s="1378"/>
      <c r="DX21" s="1378"/>
      <c r="DY21" s="1378"/>
      <c r="DZ21" s="1378"/>
      <c r="EA21" s="1378"/>
      <c r="EB21" s="1378"/>
      <c r="EC21" s="1378"/>
      <c r="ED21" s="1378"/>
      <c r="EE21" s="1379"/>
      <c r="EF21" s="1272"/>
      <c r="EG21" s="1272"/>
      <c r="EH21" s="1272"/>
      <c r="EI21" s="1272"/>
      <c r="EJ21" s="1272"/>
      <c r="EK21" s="1272"/>
      <c r="EL21" s="1272"/>
      <c r="EM21" s="1272"/>
      <c r="EN21" s="1272"/>
      <c r="EO21" s="1272"/>
      <c r="EP21" s="1272"/>
      <c r="EQ21" s="1272"/>
      <c r="ER21" s="1272"/>
      <c r="ES21" s="1272"/>
      <c r="ET21" s="1272"/>
      <c r="EU21" s="1272"/>
      <c r="EV21" s="1272"/>
      <c r="EW21" s="1272"/>
      <c r="EX21" s="1272"/>
      <c r="EY21" s="1272"/>
      <c r="EZ21" s="1272"/>
      <c r="FA21" s="1272"/>
      <c r="FB21" s="1272"/>
      <c r="FC21" s="1272"/>
      <c r="FD21" s="1272"/>
      <c r="FE21" s="1272"/>
      <c r="FF21" s="1272"/>
      <c r="FG21" s="1272"/>
      <c r="FH21" s="1272"/>
      <c r="FI21" s="1273"/>
      <c r="FK21" s="1207" t="s">
        <v>395</v>
      </c>
      <c r="FL21" s="1207"/>
      <c r="FM21" s="1207"/>
      <c r="FN21" s="1207"/>
      <c r="FO21" s="1207"/>
      <c r="FP21" s="1207"/>
      <c r="FQ21" s="1207"/>
      <c r="FR21" s="1207"/>
      <c r="FS21" s="1207"/>
      <c r="FT21" s="1207"/>
      <c r="FU21" s="1207"/>
      <c r="FV21" s="1207"/>
      <c r="FW21" s="1207"/>
      <c r="FX21" s="1207"/>
      <c r="FY21" s="1207"/>
      <c r="FZ21" s="1207"/>
      <c r="GA21" s="1207"/>
      <c r="GB21" s="1207"/>
      <c r="GC21" s="1207"/>
      <c r="GD21" s="1207"/>
      <c r="GE21" s="1207"/>
      <c r="GF21" s="1207"/>
      <c r="GG21" s="1207"/>
      <c r="GH21" s="1207"/>
      <c r="GI21" s="1207"/>
      <c r="GJ21" s="1207"/>
      <c r="GK21" s="1207"/>
    </row>
    <row r="22" spans="1:194" s="469" customFormat="1" ht="4.5" customHeight="1" x14ac:dyDescent="0.15">
      <c r="A22" s="1411"/>
      <c r="B22" s="633"/>
      <c r="C22" s="633"/>
      <c r="D22" s="633"/>
      <c r="E22" s="633"/>
      <c r="F22" s="633"/>
      <c r="G22" s="633"/>
      <c r="H22" s="634"/>
      <c r="I22" s="1312"/>
      <c r="J22" s="1313"/>
      <c r="K22" s="1313"/>
      <c r="L22" s="1313"/>
      <c r="M22" s="1313"/>
      <c r="N22" s="1313"/>
      <c r="O22" s="1313"/>
      <c r="P22" s="1313"/>
      <c r="Q22" s="1313"/>
      <c r="R22" s="1313"/>
      <c r="S22" s="1313"/>
      <c r="T22" s="1313"/>
      <c r="U22" s="1313"/>
      <c r="V22" s="1313"/>
      <c r="W22" s="1313"/>
      <c r="X22" s="1313"/>
      <c r="Y22" s="1313"/>
      <c r="Z22" s="1313"/>
      <c r="AA22" s="1313"/>
      <c r="AB22" s="1313"/>
      <c r="AC22" s="1313"/>
      <c r="AD22" s="1313"/>
      <c r="AE22" s="1313"/>
      <c r="AF22" s="1313"/>
      <c r="AG22" s="1313"/>
      <c r="AH22" s="1313"/>
      <c r="AI22" s="1313"/>
      <c r="AJ22" s="1313"/>
      <c r="AK22" s="1313"/>
      <c r="AL22" s="1313"/>
      <c r="AM22" s="1313"/>
      <c r="AN22" s="1313"/>
      <c r="AO22" s="1313"/>
      <c r="AP22" s="1313"/>
      <c r="AQ22" s="1313"/>
      <c r="AR22" s="1314"/>
      <c r="AS22" s="1320"/>
      <c r="AT22" s="1320"/>
      <c r="AU22" s="1320"/>
      <c r="AV22" s="1320"/>
      <c r="AW22" s="1320"/>
      <c r="AX22" s="1320"/>
      <c r="AY22" s="1320"/>
      <c r="AZ22" s="1320"/>
      <c r="BA22" s="1386"/>
      <c r="BB22" s="1387"/>
      <c r="BC22" s="1387"/>
      <c r="BD22" s="1387"/>
      <c r="BE22" s="1387"/>
      <c r="BF22" s="1387"/>
      <c r="BG22" s="1387"/>
      <c r="BH22" s="1387"/>
      <c r="BI22" s="1387"/>
      <c r="BJ22" s="1387"/>
      <c r="BK22" s="1387"/>
      <c r="BL22" s="1387"/>
      <c r="BM22" s="1387"/>
      <c r="BN22" s="1387"/>
      <c r="BO22" s="1387"/>
      <c r="BP22" s="1387"/>
      <c r="BQ22" s="1387"/>
      <c r="BR22" s="1387"/>
      <c r="BS22" s="1387"/>
      <c r="BT22" s="1387"/>
      <c r="BU22" s="1387"/>
      <c r="BV22" s="1387"/>
      <c r="BW22" s="1387"/>
      <c r="BX22" s="1388"/>
      <c r="CT22" s="1399"/>
      <c r="CU22" s="1367"/>
      <c r="CV22" s="1367"/>
      <c r="CW22" s="1367"/>
      <c r="CX22" s="1367"/>
      <c r="CY22" s="1367"/>
      <c r="CZ22" s="1367"/>
      <c r="DA22" s="1368"/>
      <c r="DB22" s="1364"/>
      <c r="DC22" s="1365"/>
      <c r="DD22" s="1365"/>
      <c r="DE22" s="1365"/>
      <c r="DF22" s="1365"/>
      <c r="DG22" s="1365"/>
      <c r="DH22" s="1365"/>
      <c r="DI22" s="1365"/>
      <c r="DJ22" s="1365"/>
      <c r="DK22" s="1365"/>
      <c r="DL22" s="1365"/>
      <c r="DM22" s="1365"/>
      <c r="DN22" s="1366"/>
      <c r="DO22" s="1366"/>
      <c r="DP22" s="1366"/>
      <c r="DQ22" s="1367"/>
      <c r="DR22" s="1367"/>
      <c r="DS22" s="1368"/>
      <c r="DT22" s="1377"/>
      <c r="DU22" s="1378"/>
      <c r="DV22" s="1378"/>
      <c r="DW22" s="1378"/>
      <c r="DX22" s="1378"/>
      <c r="DY22" s="1378"/>
      <c r="DZ22" s="1378"/>
      <c r="EA22" s="1378"/>
      <c r="EB22" s="1378"/>
      <c r="EC22" s="1378"/>
      <c r="ED22" s="1378"/>
      <c r="EE22" s="1379"/>
      <c r="EF22" s="1272"/>
      <c r="EG22" s="1272"/>
      <c r="EH22" s="1272"/>
      <c r="EI22" s="1272"/>
      <c r="EJ22" s="1272"/>
      <c r="EK22" s="1272"/>
      <c r="EL22" s="1272"/>
      <c r="EM22" s="1272"/>
      <c r="EN22" s="1272"/>
      <c r="EO22" s="1272"/>
      <c r="EP22" s="1272"/>
      <c r="EQ22" s="1272"/>
      <c r="ER22" s="1272"/>
      <c r="ES22" s="1272"/>
      <c r="ET22" s="1272"/>
      <c r="EU22" s="1272"/>
      <c r="EV22" s="1272"/>
      <c r="EW22" s="1272"/>
      <c r="EX22" s="1272"/>
      <c r="EY22" s="1272"/>
      <c r="EZ22" s="1272"/>
      <c r="FA22" s="1272"/>
      <c r="FB22" s="1272"/>
      <c r="FC22" s="1272"/>
      <c r="FD22" s="1272"/>
      <c r="FE22" s="1272"/>
      <c r="FF22" s="1272"/>
      <c r="FG22" s="1272"/>
      <c r="FH22" s="1272"/>
      <c r="FI22" s="1273"/>
      <c r="FK22" s="1207"/>
      <c r="FL22" s="1207"/>
      <c r="FM22" s="1207"/>
      <c r="FN22" s="1207"/>
      <c r="FO22" s="1207"/>
      <c r="FP22" s="1207"/>
      <c r="FQ22" s="1207"/>
      <c r="FR22" s="1207"/>
      <c r="FS22" s="1207"/>
      <c r="FT22" s="1207"/>
      <c r="FU22" s="1207"/>
      <c r="FV22" s="1207"/>
      <c r="FW22" s="1207"/>
      <c r="FX22" s="1207"/>
      <c r="FY22" s="1207"/>
      <c r="FZ22" s="1207"/>
      <c r="GA22" s="1207"/>
      <c r="GB22" s="1207"/>
      <c r="GC22" s="1207"/>
      <c r="GD22" s="1207"/>
      <c r="GE22" s="1207"/>
      <c r="GF22" s="1207"/>
      <c r="GG22" s="1207"/>
      <c r="GH22" s="1207"/>
      <c r="GI22" s="1207"/>
      <c r="GJ22" s="1207"/>
      <c r="GK22" s="1207"/>
    </row>
    <row r="23" spans="1:194" s="469" customFormat="1" ht="4.5" customHeight="1" x14ac:dyDescent="0.15">
      <c r="A23" s="1411"/>
      <c r="B23" s="633"/>
      <c r="C23" s="633"/>
      <c r="D23" s="633"/>
      <c r="E23" s="633"/>
      <c r="F23" s="633"/>
      <c r="G23" s="633"/>
      <c r="H23" s="634"/>
      <c r="I23" s="1312"/>
      <c r="J23" s="1313"/>
      <c r="K23" s="1313"/>
      <c r="L23" s="1313"/>
      <c r="M23" s="1313"/>
      <c r="N23" s="1313"/>
      <c r="O23" s="1313"/>
      <c r="P23" s="1313"/>
      <c r="Q23" s="1313"/>
      <c r="R23" s="1313"/>
      <c r="S23" s="1313"/>
      <c r="T23" s="1313"/>
      <c r="U23" s="1313"/>
      <c r="V23" s="1313"/>
      <c r="W23" s="1313"/>
      <c r="X23" s="1313"/>
      <c r="Y23" s="1313"/>
      <c r="Z23" s="1313"/>
      <c r="AA23" s="1313"/>
      <c r="AB23" s="1313"/>
      <c r="AC23" s="1313"/>
      <c r="AD23" s="1313"/>
      <c r="AE23" s="1313"/>
      <c r="AF23" s="1313"/>
      <c r="AG23" s="1313"/>
      <c r="AH23" s="1313"/>
      <c r="AI23" s="1313"/>
      <c r="AJ23" s="1313"/>
      <c r="AK23" s="1313"/>
      <c r="AL23" s="1313"/>
      <c r="AM23" s="1313"/>
      <c r="AN23" s="1313"/>
      <c r="AO23" s="1313"/>
      <c r="AP23" s="1313"/>
      <c r="AQ23" s="1313"/>
      <c r="AR23" s="1314"/>
      <c r="AS23" s="1320"/>
      <c r="AT23" s="1320"/>
      <c r="AU23" s="1320"/>
      <c r="AV23" s="1320"/>
      <c r="AW23" s="1320"/>
      <c r="AX23" s="1320"/>
      <c r="AY23" s="1320"/>
      <c r="AZ23" s="1320"/>
      <c r="BA23" s="1386"/>
      <c r="BB23" s="1387"/>
      <c r="BC23" s="1387"/>
      <c r="BD23" s="1387"/>
      <c r="BE23" s="1387"/>
      <c r="BF23" s="1387"/>
      <c r="BG23" s="1387"/>
      <c r="BH23" s="1387"/>
      <c r="BI23" s="1387"/>
      <c r="BJ23" s="1387"/>
      <c r="BK23" s="1387"/>
      <c r="BL23" s="1387"/>
      <c r="BM23" s="1387"/>
      <c r="BN23" s="1387"/>
      <c r="BO23" s="1387"/>
      <c r="BP23" s="1387"/>
      <c r="BQ23" s="1387"/>
      <c r="BR23" s="1387"/>
      <c r="BS23" s="1387"/>
      <c r="BT23" s="1387"/>
      <c r="BU23" s="1387"/>
      <c r="BV23" s="1387"/>
      <c r="BW23" s="1387"/>
      <c r="BX23" s="1388"/>
      <c r="BZ23" s="473"/>
      <c r="CA23" s="473"/>
      <c r="CB23" s="473"/>
      <c r="CC23" s="473"/>
      <c r="CD23" s="473"/>
      <c r="CE23" s="473"/>
      <c r="CF23" s="473"/>
      <c r="CG23" s="473"/>
      <c r="CH23" s="473"/>
      <c r="CI23" s="473"/>
      <c r="CJ23" s="473"/>
      <c r="CK23" s="473"/>
      <c r="CL23" s="473"/>
      <c r="CM23" s="473"/>
      <c r="CN23" s="473"/>
      <c r="CO23" s="473"/>
      <c r="CP23" s="473"/>
      <c r="CQ23" s="473"/>
      <c r="CR23" s="473"/>
      <c r="CT23" s="1400"/>
      <c r="CU23" s="1372"/>
      <c r="CV23" s="1372"/>
      <c r="CW23" s="1372"/>
      <c r="CX23" s="1372"/>
      <c r="CY23" s="1372"/>
      <c r="CZ23" s="1372"/>
      <c r="DA23" s="1373"/>
      <c r="DB23" s="1369"/>
      <c r="DC23" s="1370"/>
      <c r="DD23" s="1370"/>
      <c r="DE23" s="1370"/>
      <c r="DF23" s="1370"/>
      <c r="DG23" s="1370"/>
      <c r="DH23" s="1370"/>
      <c r="DI23" s="1370"/>
      <c r="DJ23" s="1370"/>
      <c r="DK23" s="1370"/>
      <c r="DL23" s="1370"/>
      <c r="DM23" s="1370"/>
      <c r="DN23" s="1371"/>
      <c r="DO23" s="1371"/>
      <c r="DP23" s="1371"/>
      <c r="DQ23" s="1372"/>
      <c r="DR23" s="1372"/>
      <c r="DS23" s="1373"/>
      <c r="DT23" s="1380"/>
      <c r="DU23" s="1381"/>
      <c r="DV23" s="1381"/>
      <c r="DW23" s="1381"/>
      <c r="DX23" s="1381"/>
      <c r="DY23" s="1381"/>
      <c r="DZ23" s="1381"/>
      <c r="EA23" s="1381"/>
      <c r="EB23" s="1381"/>
      <c r="EC23" s="1381"/>
      <c r="ED23" s="1381"/>
      <c r="EE23" s="1382"/>
      <c r="EF23" s="1415"/>
      <c r="EG23" s="1415"/>
      <c r="EH23" s="1415"/>
      <c r="EI23" s="1415"/>
      <c r="EJ23" s="1415"/>
      <c r="EK23" s="1415"/>
      <c r="EL23" s="1415"/>
      <c r="EM23" s="1415"/>
      <c r="EN23" s="1415"/>
      <c r="EO23" s="1415"/>
      <c r="EP23" s="1415"/>
      <c r="EQ23" s="1415"/>
      <c r="ER23" s="1415"/>
      <c r="ES23" s="1415"/>
      <c r="ET23" s="1415"/>
      <c r="EU23" s="1415"/>
      <c r="EV23" s="1415"/>
      <c r="EW23" s="1415"/>
      <c r="EX23" s="1415"/>
      <c r="EY23" s="1415"/>
      <c r="EZ23" s="1415"/>
      <c r="FA23" s="1415"/>
      <c r="FB23" s="1415"/>
      <c r="FC23" s="1415"/>
      <c r="FD23" s="1415"/>
      <c r="FE23" s="1415"/>
      <c r="FF23" s="1415"/>
      <c r="FG23" s="1415"/>
      <c r="FH23" s="1415"/>
      <c r="FI23" s="1416"/>
      <c r="FK23" s="1289"/>
      <c r="FL23" s="1289"/>
      <c r="FM23" s="1289"/>
      <c r="FN23" s="1289"/>
      <c r="FO23" s="1289"/>
      <c r="FP23" s="1289"/>
      <c r="FQ23" s="1289"/>
      <c r="FR23" s="1289"/>
      <c r="FS23" s="1289"/>
      <c r="FT23" s="1289"/>
      <c r="FU23" s="1289"/>
      <c r="FV23" s="1289"/>
      <c r="FW23" s="1289"/>
      <c r="FX23" s="1289"/>
      <c r="FY23" s="1289"/>
      <c r="FZ23" s="1289"/>
      <c r="GA23" s="1289"/>
      <c r="GB23" s="1289"/>
      <c r="GC23" s="1289"/>
      <c r="GD23" s="1289"/>
      <c r="GE23" s="1289"/>
      <c r="GF23" s="1289"/>
      <c r="GG23" s="1289"/>
      <c r="GH23" s="1289"/>
      <c r="GI23" s="1289"/>
      <c r="GJ23" s="1289"/>
      <c r="GK23" s="1289"/>
    </row>
    <row r="24" spans="1:194" s="469" customFormat="1" ht="4.5" customHeight="1" x14ac:dyDescent="0.15">
      <c r="A24" s="1418"/>
      <c r="B24" s="692"/>
      <c r="C24" s="692"/>
      <c r="D24" s="692"/>
      <c r="E24" s="692"/>
      <c r="F24" s="692"/>
      <c r="G24" s="692"/>
      <c r="H24" s="693"/>
      <c r="I24" s="1334"/>
      <c r="J24" s="1335"/>
      <c r="K24" s="1335"/>
      <c r="L24" s="1335"/>
      <c r="M24" s="1335"/>
      <c r="N24" s="1335"/>
      <c r="O24" s="1335"/>
      <c r="P24" s="1335"/>
      <c r="Q24" s="1335"/>
      <c r="R24" s="1335"/>
      <c r="S24" s="1335"/>
      <c r="T24" s="1335"/>
      <c r="U24" s="1335"/>
      <c r="V24" s="1335"/>
      <c r="W24" s="1335"/>
      <c r="X24" s="1335"/>
      <c r="Y24" s="1335"/>
      <c r="Z24" s="1335"/>
      <c r="AA24" s="1335"/>
      <c r="AB24" s="1335"/>
      <c r="AC24" s="1335"/>
      <c r="AD24" s="1335"/>
      <c r="AE24" s="1335"/>
      <c r="AF24" s="1335"/>
      <c r="AG24" s="1335"/>
      <c r="AH24" s="1335"/>
      <c r="AI24" s="1335"/>
      <c r="AJ24" s="1335"/>
      <c r="AK24" s="1335"/>
      <c r="AL24" s="1335"/>
      <c r="AM24" s="1335"/>
      <c r="AN24" s="1335"/>
      <c r="AO24" s="1335"/>
      <c r="AP24" s="1335"/>
      <c r="AQ24" s="1335"/>
      <c r="AR24" s="1336"/>
      <c r="AS24" s="1337"/>
      <c r="AT24" s="1337"/>
      <c r="AU24" s="1337"/>
      <c r="AV24" s="1337"/>
      <c r="AW24" s="1337"/>
      <c r="AX24" s="1337"/>
      <c r="AY24" s="1337"/>
      <c r="AZ24" s="1337"/>
      <c r="BA24" s="1389"/>
      <c r="BB24" s="1390"/>
      <c r="BC24" s="1390"/>
      <c r="BD24" s="1390"/>
      <c r="BE24" s="1390"/>
      <c r="BF24" s="1390"/>
      <c r="BG24" s="1390"/>
      <c r="BH24" s="1390"/>
      <c r="BI24" s="1390"/>
      <c r="BJ24" s="1390"/>
      <c r="BK24" s="1390"/>
      <c r="BL24" s="1390"/>
      <c r="BM24" s="1390"/>
      <c r="BN24" s="1390"/>
      <c r="BO24" s="1390"/>
      <c r="BP24" s="1390"/>
      <c r="BQ24" s="1390"/>
      <c r="BR24" s="1390"/>
      <c r="BS24" s="1390"/>
      <c r="BT24" s="1390"/>
      <c r="BU24" s="1390"/>
      <c r="BV24" s="1390"/>
      <c r="BW24" s="1390"/>
      <c r="BX24" s="1391"/>
      <c r="BZ24" s="473"/>
      <c r="CA24" s="473"/>
      <c r="CB24" s="473"/>
      <c r="CC24" s="473"/>
      <c r="CD24" s="473"/>
      <c r="CE24" s="473"/>
      <c r="CF24" s="473"/>
      <c r="CG24" s="473"/>
      <c r="CH24" s="473"/>
      <c r="CI24" s="473"/>
      <c r="CJ24" s="473"/>
      <c r="CK24" s="473"/>
      <c r="CL24" s="473"/>
      <c r="CM24" s="473"/>
      <c r="CN24" s="473"/>
      <c r="CO24" s="473"/>
      <c r="CP24" s="473"/>
      <c r="CQ24" s="473"/>
      <c r="CR24" s="473"/>
      <c r="CT24" s="1291" t="s">
        <v>77</v>
      </c>
      <c r="CU24" s="1292"/>
      <c r="CV24" s="1292"/>
      <c r="CW24" s="1292"/>
      <c r="CX24" s="1292"/>
      <c r="CY24" s="1292"/>
      <c r="CZ24" s="1292"/>
      <c r="DA24" s="1293"/>
      <c r="DB24" s="1300" t="s">
        <v>94</v>
      </c>
      <c r="DC24" s="1301"/>
      <c r="DD24" s="1301"/>
      <c r="DE24" s="1301"/>
      <c r="DF24" s="1301"/>
      <c r="DG24" s="1302"/>
      <c r="DH24" s="1223" t="str">
        <f>入力シート!$O$83</f>
        <v/>
      </c>
      <c r="DI24" s="1224"/>
      <c r="DJ24" s="1224"/>
      <c r="DK24" s="1224"/>
      <c r="DL24" s="1224"/>
      <c r="DM24" s="1224"/>
      <c r="DN24" s="1224"/>
      <c r="DO24" s="1224"/>
      <c r="DP24" s="1224"/>
      <c r="DQ24" s="1224"/>
      <c r="DR24" s="1224"/>
      <c r="DS24" s="1224"/>
      <c r="DT24" s="1224"/>
      <c r="DU24" s="1224"/>
      <c r="DV24" s="1224"/>
      <c r="DW24" s="1224"/>
      <c r="DX24" s="1224"/>
      <c r="DY24" s="1224"/>
      <c r="DZ24" s="1224"/>
      <c r="EA24" s="1224"/>
      <c r="EB24" s="1224"/>
      <c r="EC24" s="1224"/>
      <c r="ED24" s="1224"/>
      <c r="EE24" s="1224"/>
      <c r="EF24" s="1290"/>
      <c r="EG24" s="752" t="s">
        <v>24</v>
      </c>
      <c r="EH24" s="753"/>
      <c r="EI24" s="753"/>
      <c r="EJ24" s="753"/>
      <c r="EK24" s="753"/>
      <c r="EL24" s="753"/>
      <c r="EM24" s="753"/>
      <c r="EN24" s="753"/>
      <c r="EO24" s="753"/>
      <c r="EP24" s="753"/>
      <c r="EQ24" s="753"/>
      <c r="ER24" s="753"/>
      <c r="ES24" s="753"/>
      <c r="ET24" s="753"/>
      <c r="EU24" s="753"/>
      <c r="EV24" s="753"/>
      <c r="EW24" s="753"/>
      <c r="EX24" s="752" t="s">
        <v>158</v>
      </c>
      <c r="EY24" s="752"/>
      <c r="EZ24" s="752"/>
      <c r="FA24" s="752"/>
      <c r="FB24" s="752"/>
      <c r="FC24" s="752"/>
      <c r="FD24" s="1423" t="s">
        <v>195</v>
      </c>
      <c r="FE24" s="1301"/>
      <c r="FF24" s="1301"/>
      <c r="FG24" s="1301"/>
      <c r="FH24" s="1301"/>
      <c r="FI24" s="1424"/>
      <c r="FK24" s="1239" t="s">
        <v>94</v>
      </c>
      <c r="FL24" s="1051"/>
      <c r="FM24" s="1051"/>
      <c r="FN24" s="1051"/>
      <c r="FO24" s="1051"/>
      <c r="FP24" s="1240"/>
      <c r="FQ24" s="1223" t="str">
        <f>IF(入力シート!$AS$8="","",入力シート!$AS$8)</f>
        <v/>
      </c>
      <c r="FR24" s="1224"/>
      <c r="FS24" s="1224"/>
      <c r="FT24" s="1224"/>
      <c r="FU24" s="1224"/>
      <c r="FV24" s="1224"/>
      <c r="FW24" s="1224"/>
      <c r="FX24" s="1224"/>
      <c r="FY24" s="1224"/>
      <c r="FZ24" s="1224"/>
      <c r="GA24" s="1224"/>
      <c r="GB24" s="1224"/>
      <c r="GC24" s="1224"/>
      <c r="GD24" s="1224"/>
      <c r="GE24" s="1224"/>
      <c r="GF24" s="1224"/>
      <c r="GG24" s="1224"/>
      <c r="GH24" s="1224"/>
      <c r="GI24" s="1224"/>
      <c r="GJ24" s="1224"/>
      <c r="GK24" s="1225"/>
    </row>
    <row r="25" spans="1:194" ht="4.5" customHeight="1" x14ac:dyDescent="0.15">
      <c r="A25" s="1233" t="s">
        <v>91</v>
      </c>
      <c r="B25" s="972"/>
      <c r="C25" s="972"/>
      <c r="D25" s="972"/>
      <c r="E25" s="972"/>
      <c r="F25" s="972"/>
      <c r="G25" s="972"/>
      <c r="H25" s="972"/>
      <c r="I25" s="1236" t="str">
        <f>入力シート!AA3</f>
        <v/>
      </c>
      <c r="J25" s="783"/>
      <c r="K25" s="783"/>
      <c r="L25" s="1236" t="str">
        <f>入力シート!AB3</f>
        <v/>
      </c>
      <c r="M25" s="783"/>
      <c r="N25" s="783"/>
      <c r="O25" s="1236" t="str">
        <f>入力シート!AC3</f>
        <v/>
      </c>
      <c r="P25" s="783"/>
      <c r="Q25" s="783"/>
      <c r="R25" s="1236" t="str">
        <f>入力シート!AD3</f>
        <v/>
      </c>
      <c r="S25" s="783"/>
      <c r="T25" s="783"/>
      <c r="U25" s="1236" t="str">
        <f>入力シート!AE3</f>
        <v/>
      </c>
      <c r="V25" s="783"/>
      <c r="W25" s="783"/>
      <c r="X25" s="1236" t="str">
        <f>入力シート!AF3</f>
        <v/>
      </c>
      <c r="Y25" s="783"/>
      <c r="Z25" s="783"/>
      <c r="AA25" s="1236" t="str">
        <f>入力シート!AG3</f>
        <v/>
      </c>
      <c r="AB25" s="783"/>
      <c r="AC25" s="783"/>
      <c r="AD25" s="1236" t="str">
        <f>入力シート!AH3</f>
        <v/>
      </c>
      <c r="AE25" s="783"/>
      <c r="AF25" s="783"/>
      <c r="AG25" s="1236" t="str">
        <f>入力シート!AI3</f>
        <v/>
      </c>
      <c r="AH25" s="783"/>
      <c r="AI25" s="783"/>
      <c r="AJ25" s="1236" t="str">
        <f>入力シート!AJ3</f>
        <v/>
      </c>
      <c r="AK25" s="783"/>
      <c r="AL25" s="783"/>
      <c r="AM25" s="1236" t="str">
        <f>入力シート!AK3</f>
        <v/>
      </c>
      <c r="AN25" s="783"/>
      <c r="AO25" s="783"/>
      <c r="AP25" s="1236" t="str">
        <f>入力シート!AL3</f>
        <v/>
      </c>
      <c r="AQ25" s="783"/>
      <c r="AR25" s="783"/>
      <c r="AS25" s="1425" t="s">
        <v>92</v>
      </c>
      <c r="AT25" s="1318"/>
      <c r="AU25" s="1318"/>
      <c r="AV25" s="1318"/>
      <c r="AW25" s="1318"/>
      <c r="AX25" s="1318"/>
      <c r="AY25" s="1318"/>
      <c r="AZ25" s="1318"/>
      <c r="BA25" s="1428" t="str">
        <f>IF(入力シート!$G$4="","",入力シート!$G$4)</f>
        <v/>
      </c>
      <c r="BB25" s="1429"/>
      <c r="BC25" s="1429"/>
      <c r="BD25" s="1429"/>
      <c r="BE25" s="1429"/>
      <c r="BF25" s="1429"/>
      <c r="BG25" s="1429"/>
      <c r="BH25" s="1429"/>
      <c r="BI25" s="1429"/>
      <c r="BJ25" s="1429"/>
      <c r="BK25" s="1429"/>
      <c r="BL25" s="1429"/>
      <c r="BM25" s="1429"/>
      <c r="BN25" s="1429"/>
      <c r="BO25" s="1429"/>
      <c r="BP25" s="1429"/>
      <c r="BQ25" s="1429"/>
      <c r="BR25" s="1429"/>
      <c r="BS25" s="1429"/>
      <c r="BT25" s="1429"/>
      <c r="BU25" s="1429"/>
      <c r="BV25" s="1429"/>
      <c r="BW25" s="1429"/>
      <c r="BX25" s="1430"/>
      <c r="BZ25" s="473"/>
      <c r="CA25" s="473"/>
      <c r="CB25" s="473"/>
      <c r="CC25" s="473"/>
      <c r="CD25" s="473"/>
      <c r="CE25" s="473"/>
      <c r="CF25" s="473"/>
      <c r="CG25" s="473"/>
      <c r="CH25" s="473"/>
      <c r="CI25" s="473"/>
      <c r="CJ25" s="473"/>
      <c r="CK25" s="473"/>
      <c r="CL25" s="473"/>
      <c r="CM25" s="473"/>
      <c r="CN25" s="473"/>
      <c r="CO25" s="473"/>
      <c r="CP25" s="473"/>
      <c r="CQ25" s="473"/>
      <c r="CR25" s="473"/>
      <c r="CT25" s="1294"/>
      <c r="CU25" s="1295"/>
      <c r="CV25" s="1295"/>
      <c r="CW25" s="1295"/>
      <c r="CX25" s="1295"/>
      <c r="CY25" s="1295"/>
      <c r="CZ25" s="1295"/>
      <c r="DA25" s="1296"/>
      <c r="DB25" s="1074"/>
      <c r="DC25" s="946"/>
      <c r="DD25" s="946"/>
      <c r="DE25" s="946"/>
      <c r="DF25" s="946"/>
      <c r="DG25" s="1075"/>
      <c r="DH25" s="792"/>
      <c r="DI25" s="793"/>
      <c r="DJ25" s="793"/>
      <c r="DK25" s="793"/>
      <c r="DL25" s="793"/>
      <c r="DM25" s="793"/>
      <c r="DN25" s="793"/>
      <c r="DO25" s="793"/>
      <c r="DP25" s="793"/>
      <c r="DQ25" s="793"/>
      <c r="DR25" s="793"/>
      <c r="DS25" s="793"/>
      <c r="DT25" s="793"/>
      <c r="DU25" s="793"/>
      <c r="DV25" s="793"/>
      <c r="DW25" s="793"/>
      <c r="DX25" s="793"/>
      <c r="DY25" s="793"/>
      <c r="DZ25" s="793"/>
      <c r="EA25" s="793"/>
      <c r="EB25" s="793"/>
      <c r="EC25" s="793"/>
      <c r="ED25" s="793"/>
      <c r="EE25" s="793"/>
      <c r="EF25" s="794"/>
      <c r="EG25" s="720"/>
      <c r="EH25" s="720"/>
      <c r="EI25" s="720"/>
      <c r="EJ25" s="720"/>
      <c r="EK25" s="720"/>
      <c r="EL25" s="720"/>
      <c r="EM25" s="720"/>
      <c r="EN25" s="720"/>
      <c r="EO25" s="720"/>
      <c r="EP25" s="720"/>
      <c r="EQ25" s="720"/>
      <c r="ER25" s="720"/>
      <c r="ES25" s="720"/>
      <c r="ET25" s="720"/>
      <c r="EU25" s="720"/>
      <c r="EV25" s="720"/>
      <c r="EW25" s="720"/>
      <c r="EX25" s="638"/>
      <c r="EY25" s="638"/>
      <c r="EZ25" s="638"/>
      <c r="FA25" s="638"/>
      <c r="FB25" s="638"/>
      <c r="FC25" s="638"/>
      <c r="FD25" s="945"/>
      <c r="FE25" s="946"/>
      <c r="FF25" s="946"/>
      <c r="FG25" s="946"/>
      <c r="FH25" s="946"/>
      <c r="FI25" s="1077"/>
      <c r="FJ25" s="471"/>
      <c r="FK25" s="1220"/>
      <c r="FL25" s="1221"/>
      <c r="FM25" s="1221"/>
      <c r="FN25" s="1221"/>
      <c r="FO25" s="1221"/>
      <c r="FP25" s="1241"/>
      <c r="FQ25" s="792"/>
      <c r="FR25" s="793"/>
      <c r="FS25" s="793"/>
      <c r="FT25" s="793"/>
      <c r="FU25" s="793"/>
      <c r="FV25" s="793"/>
      <c r="FW25" s="793"/>
      <c r="FX25" s="793"/>
      <c r="FY25" s="793"/>
      <c r="FZ25" s="793"/>
      <c r="GA25" s="793"/>
      <c r="GB25" s="793"/>
      <c r="GC25" s="793"/>
      <c r="GD25" s="793"/>
      <c r="GE25" s="793"/>
      <c r="GF25" s="793"/>
      <c r="GG25" s="793"/>
      <c r="GH25" s="793"/>
      <c r="GI25" s="793"/>
      <c r="GJ25" s="793"/>
      <c r="GK25" s="1226"/>
      <c r="GL25" s="469"/>
    </row>
    <row r="26" spans="1:194" ht="4.5" customHeight="1" x14ac:dyDescent="0.15">
      <c r="A26" s="1233"/>
      <c r="B26" s="972"/>
      <c r="C26" s="972"/>
      <c r="D26" s="972"/>
      <c r="E26" s="972"/>
      <c r="F26" s="972"/>
      <c r="G26" s="972"/>
      <c r="H26" s="972"/>
      <c r="I26" s="1237"/>
      <c r="J26" s="785"/>
      <c r="K26" s="785"/>
      <c r="L26" s="1237"/>
      <c r="M26" s="785"/>
      <c r="N26" s="785"/>
      <c r="O26" s="1237"/>
      <c r="P26" s="785"/>
      <c r="Q26" s="785"/>
      <c r="R26" s="1237"/>
      <c r="S26" s="785"/>
      <c r="T26" s="785"/>
      <c r="U26" s="1237"/>
      <c r="V26" s="785"/>
      <c r="W26" s="785"/>
      <c r="X26" s="1237"/>
      <c r="Y26" s="785"/>
      <c r="Z26" s="785"/>
      <c r="AA26" s="1237"/>
      <c r="AB26" s="785"/>
      <c r="AC26" s="785"/>
      <c r="AD26" s="1237"/>
      <c r="AE26" s="785"/>
      <c r="AF26" s="785"/>
      <c r="AG26" s="1237"/>
      <c r="AH26" s="785"/>
      <c r="AI26" s="785"/>
      <c r="AJ26" s="1237"/>
      <c r="AK26" s="785"/>
      <c r="AL26" s="785"/>
      <c r="AM26" s="1237"/>
      <c r="AN26" s="785"/>
      <c r="AO26" s="785"/>
      <c r="AP26" s="1237"/>
      <c r="AQ26" s="785"/>
      <c r="AR26" s="785"/>
      <c r="AS26" s="1426"/>
      <c r="AT26" s="1320"/>
      <c r="AU26" s="1320"/>
      <c r="AV26" s="1320"/>
      <c r="AW26" s="1320"/>
      <c r="AX26" s="1320"/>
      <c r="AY26" s="1320"/>
      <c r="AZ26" s="1320"/>
      <c r="BA26" s="1386"/>
      <c r="BB26" s="1387"/>
      <c r="BC26" s="1387"/>
      <c r="BD26" s="1387"/>
      <c r="BE26" s="1387"/>
      <c r="BF26" s="1387"/>
      <c r="BG26" s="1387"/>
      <c r="BH26" s="1387"/>
      <c r="BI26" s="1387"/>
      <c r="BJ26" s="1387"/>
      <c r="BK26" s="1387"/>
      <c r="BL26" s="1387"/>
      <c r="BM26" s="1387"/>
      <c r="BN26" s="1387"/>
      <c r="BO26" s="1387"/>
      <c r="BP26" s="1387"/>
      <c r="BQ26" s="1387"/>
      <c r="BR26" s="1387"/>
      <c r="BS26" s="1387"/>
      <c r="BT26" s="1387"/>
      <c r="BU26" s="1387"/>
      <c r="BV26" s="1387"/>
      <c r="BW26" s="1387"/>
      <c r="BX26" s="1431"/>
      <c r="BZ26" s="473"/>
      <c r="CA26" s="473"/>
      <c r="CB26" s="473"/>
      <c r="CC26" s="473"/>
      <c r="CD26" s="473"/>
      <c r="CE26" s="473"/>
      <c r="CF26" s="473"/>
      <c r="CG26" s="473"/>
      <c r="CH26" s="473"/>
      <c r="CI26" s="473"/>
      <c r="CJ26" s="473"/>
      <c r="CK26" s="473"/>
      <c r="CL26" s="473"/>
      <c r="CM26" s="473"/>
      <c r="CN26" s="473"/>
      <c r="CO26" s="473"/>
      <c r="CP26" s="473"/>
      <c r="CQ26" s="473"/>
      <c r="CR26" s="473"/>
      <c r="CT26" s="1294"/>
      <c r="CU26" s="1295"/>
      <c r="CV26" s="1295"/>
      <c r="CW26" s="1295"/>
      <c r="CX26" s="1295"/>
      <c r="CY26" s="1295"/>
      <c r="CZ26" s="1295"/>
      <c r="DA26" s="1296"/>
      <c r="DB26" s="1074"/>
      <c r="DC26" s="946"/>
      <c r="DD26" s="946"/>
      <c r="DE26" s="946"/>
      <c r="DF26" s="946"/>
      <c r="DG26" s="1075"/>
      <c r="DH26" s="795"/>
      <c r="DI26" s="796"/>
      <c r="DJ26" s="796"/>
      <c r="DK26" s="796"/>
      <c r="DL26" s="796"/>
      <c r="DM26" s="796"/>
      <c r="DN26" s="796"/>
      <c r="DO26" s="796"/>
      <c r="DP26" s="796"/>
      <c r="DQ26" s="796"/>
      <c r="DR26" s="796"/>
      <c r="DS26" s="796"/>
      <c r="DT26" s="796"/>
      <c r="DU26" s="796"/>
      <c r="DV26" s="796"/>
      <c r="DW26" s="796"/>
      <c r="DX26" s="796"/>
      <c r="DY26" s="796"/>
      <c r="DZ26" s="796"/>
      <c r="EA26" s="796"/>
      <c r="EB26" s="796"/>
      <c r="EC26" s="796"/>
      <c r="ED26" s="796"/>
      <c r="EE26" s="796"/>
      <c r="EF26" s="797"/>
      <c r="EG26" s="720"/>
      <c r="EH26" s="720"/>
      <c r="EI26" s="720"/>
      <c r="EJ26" s="720"/>
      <c r="EK26" s="720"/>
      <c r="EL26" s="720"/>
      <c r="EM26" s="720"/>
      <c r="EN26" s="720"/>
      <c r="EO26" s="720"/>
      <c r="EP26" s="720"/>
      <c r="EQ26" s="720"/>
      <c r="ER26" s="720"/>
      <c r="ES26" s="720"/>
      <c r="ET26" s="720"/>
      <c r="EU26" s="720"/>
      <c r="EV26" s="720"/>
      <c r="EW26" s="720"/>
      <c r="EX26" s="638"/>
      <c r="EY26" s="638"/>
      <c r="EZ26" s="638"/>
      <c r="FA26" s="638"/>
      <c r="FB26" s="638"/>
      <c r="FC26" s="638"/>
      <c r="FD26" s="945"/>
      <c r="FE26" s="946"/>
      <c r="FF26" s="946"/>
      <c r="FG26" s="946"/>
      <c r="FH26" s="946"/>
      <c r="FI26" s="1077"/>
      <c r="FJ26" s="471"/>
      <c r="FK26" s="1220"/>
      <c r="FL26" s="1221"/>
      <c r="FM26" s="1221"/>
      <c r="FN26" s="1221"/>
      <c r="FO26" s="1221"/>
      <c r="FP26" s="1241"/>
      <c r="FQ26" s="795"/>
      <c r="FR26" s="796"/>
      <c r="FS26" s="796"/>
      <c r="FT26" s="796"/>
      <c r="FU26" s="796"/>
      <c r="FV26" s="796"/>
      <c r="FW26" s="796"/>
      <c r="FX26" s="796"/>
      <c r="FY26" s="796"/>
      <c r="FZ26" s="796"/>
      <c r="GA26" s="796"/>
      <c r="GB26" s="796"/>
      <c r="GC26" s="796"/>
      <c r="GD26" s="796"/>
      <c r="GE26" s="796"/>
      <c r="GF26" s="796"/>
      <c r="GG26" s="796"/>
      <c r="GH26" s="796"/>
      <c r="GI26" s="796"/>
      <c r="GJ26" s="796"/>
      <c r="GK26" s="1227"/>
      <c r="GL26" s="469"/>
    </row>
    <row r="27" spans="1:194" ht="4.5" customHeight="1" x14ac:dyDescent="0.15">
      <c r="A27" s="1233"/>
      <c r="B27" s="972"/>
      <c r="C27" s="972"/>
      <c r="D27" s="972"/>
      <c r="E27" s="972"/>
      <c r="F27" s="972"/>
      <c r="G27" s="972"/>
      <c r="H27" s="972"/>
      <c r="I27" s="1237"/>
      <c r="J27" s="785"/>
      <c r="K27" s="785"/>
      <c r="L27" s="1237"/>
      <c r="M27" s="785"/>
      <c r="N27" s="785"/>
      <c r="O27" s="1237"/>
      <c r="P27" s="785"/>
      <c r="Q27" s="785"/>
      <c r="R27" s="1237"/>
      <c r="S27" s="785"/>
      <c r="T27" s="785"/>
      <c r="U27" s="1237"/>
      <c r="V27" s="785"/>
      <c r="W27" s="785"/>
      <c r="X27" s="1237"/>
      <c r="Y27" s="785"/>
      <c r="Z27" s="785"/>
      <c r="AA27" s="1237"/>
      <c r="AB27" s="785"/>
      <c r="AC27" s="785"/>
      <c r="AD27" s="1237"/>
      <c r="AE27" s="785"/>
      <c r="AF27" s="785"/>
      <c r="AG27" s="1237"/>
      <c r="AH27" s="785"/>
      <c r="AI27" s="785"/>
      <c r="AJ27" s="1237"/>
      <c r="AK27" s="785"/>
      <c r="AL27" s="785"/>
      <c r="AM27" s="1237"/>
      <c r="AN27" s="785"/>
      <c r="AO27" s="785"/>
      <c r="AP27" s="1237"/>
      <c r="AQ27" s="785"/>
      <c r="AR27" s="785"/>
      <c r="AS27" s="1426"/>
      <c r="AT27" s="1320"/>
      <c r="AU27" s="1320"/>
      <c r="AV27" s="1320"/>
      <c r="AW27" s="1320"/>
      <c r="AX27" s="1320"/>
      <c r="AY27" s="1320"/>
      <c r="AZ27" s="1320"/>
      <c r="BA27" s="1386"/>
      <c r="BB27" s="1387"/>
      <c r="BC27" s="1387"/>
      <c r="BD27" s="1387"/>
      <c r="BE27" s="1387"/>
      <c r="BF27" s="1387"/>
      <c r="BG27" s="1387"/>
      <c r="BH27" s="1387"/>
      <c r="BI27" s="1387"/>
      <c r="BJ27" s="1387"/>
      <c r="BK27" s="1387"/>
      <c r="BL27" s="1387"/>
      <c r="BM27" s="1387"/>
      <c r="BN27" s="1387"/>
      <c r="BO27" s="1387"/>
      <c r="BP27" s="1387"/>
      <c r="BQ27" s="1387"/>
      <c r="BR27" s="1387"/>
      <c r="BS27" s="1387"/>
      <c r="BT27" s="1387"/>
      <c r="BU27" s="1387"/>
      <c r="BV27" s="1387"/>
      <c r="BW27" s="1387"/>
      <c r="BX27" s="1431"/>
      <c r="BZ27" s="473"/>
      <c r="CA27" s="473"/>
      <c r="CB27" s="473"/>
      <c r="CC27" s="473"/>
      <c r="CD27" s="473"/>
      <c r="CE27" s="473"/>
      <c r="CF27" s="473"/>
      <c r="CG27" s="473"/>
      <c r="CH27" s="473"/>
      <c r="CI27" s="473"/>
      <c r="CJ27" s="473"/>
      <c r="CK27" s="473"/>
      <c r="CL27" s="473"/>
      <c r="CM27" s="473"/>
      <c r="CN27" s="473"/>
      <c r="CO27" s="473"/>
      <c r="CP27" s="473"/>
      <c r="CQ27" s="473"/>
      <c r="CR27" s="473"/>
      <c r="CT27" s="1294"/>
      <c r="CU27" s="1295"/>
      <c r="CV27" s="1295"/>
      <c r="CW27" s="1295"/>
      <c r="CX27" s="1295"/>
      <c r="CY27" s="1295"/>
      <c r="CZ27" s="1295"/>
      <c r="DA27" s="1296"/>
      <c r="DB27" s="1061" t="s">
        <v>23</v>
      </c>
      <c r="DC27" s="1062"/>
      <c r="DD27" s="1062"/>
      <c r="DE27" s="1062"/>
      <c r="DF27" s="1062"/>
      <c r="DG27" s="1063"/>
      <c r="DH27" s="1070" t="str">
        <f>入力シート!$N$83</f>
        <v/>
      </c>
      <c r="DI27" s="1070"/>
      <c r="DJ27" s="1070"/>
      <c r="DK27" s="1070"/>
      <c r="DL27" s="1070"/>
      <c r="DM27" s="1070"/>
      <c r="DN27" s="1070"/>
      <c r="DO27" s="1070"/>
      <c r="DP27" s="1070"/>
      <c r="DQ27" s="1070"/>
      <c r="DR27" s="1070"/>
      <c r="DS27" s="1070"/>
      <c r="DT27" s="1070"/>
      <c r="DU27" s="1070"/>
      <c r="DV27" s="1070"/>
      <c r="DW27" s="1070"/>
      <c r="DX27" s="1070"/>
      <c r="DY27" s="1070"/>
      <c r="DZ27" s="1070"/>
      <c r="EA27" s="1070"/>
      <c r="EB27" s="1070"/>
      <c r="EC27" s="1070"/>
      <c r="ED27" s="1070"/>
      <c r="EE27" s="1070"/>
      <c r="EF27" s="1070"/>
      <c r="EG27" s="717" t="str">
        <f>入力シート!$Z$83</f>
        <v/>
      </c>
      <c r="EH27" s="718"/>
      <c r="EI27" s="718"/>
      <c r="EJ27" s="718"/>
      <c r="EK27" s="718"/>
      <c r="EL27" s="718"/>
      <c r="EM27" s="718"/>
      <c r="EN27" s="718"/>
      <c r="EO27" s="718"/>
      <c r="EP27" s="718"/>
      <c r="EQ27" s="718"/>
      <c r="ER27" s="718"/>
      <c r="ES27" s="718"/>
      <c r="ET27" s="718"/>
      <c r="EU27" s="718"/>
      <c r="EV27" s="718"/>
      <c r="EW27" s="718"/>
      <c r="EX27" s="719" t="str">
        <f>入力シート!$AM$83</f>
        <v/>
      </c>
      <c r="EY27" s="719"/>
      <c r="EZ27" s="719"/>
      <c r="FA27" s="719"/>
      <c r="FB27" s="719"/>
      <c r="FC27" s="719"/>
      <c r="FD27" s="1011" t="str">
        <f>入力シート!$AN$83</f>
        <v/>
      </c>
      <c r="FE27" s="879"/>
      <c r="FF27" s="879"/>
      <c r="FG27" s="879"/>
      <c r="FH27" s="879"/>
      <c r="FI27" s="809"/>
      <c r="FK27" s="1203" t="s">
        <v>23</v>
      </c>
      <c r="FL27" s="1204"/>
      <c r="FM27" s="1204"/>
      <c r="FN27" s="1204"/>
      <c r="FO27" s="1204"/>
      <c r="FP27" s="1205"/>
      <c r="FQ27" s="1209" t="str">
        <f>IF(入力シート!$AR$8="","",入力シート!$AR$8)</f>
        <v/>
      </c>
      <c r="FR27" s="1209"/>
      <c r="FS27" s="1209"/>
      <c r="FT27" s="1209"/>
      <c r="FU27" s="1209"/>
      <c r="FV27" s="1209"/>
      <c r="FW27" s="1209"/>
      <c r="FX27" s="1209"/>
      <c r="FY27" s="1209"/>
      <c r="FZ27" s="1209"/>
      <c r="GA27" s="1209"/>
      <c r="GB27" s="1209"/>
      <c r="GC27" s="1209"/>
      <c r="GD27" s="1209"/>
      <c r="GE27" s="1209"/>
      <c r="GF27" s="1209"/>
      <c r="GG27" s="1209"/>
      <c r="GH27" s="1209"/>
      <c r="GI27" s="1209"/>
      <c r="GJ27" s="1209"/>
      <c r="GK27" s="1210"/>
      <c r="GL27" s="469"/>
    </row>
    <row r="28" spans="1:194" ht="4.5" customHeight="1" x14ac:dyDescent="0.15">
      <c r="A28" s="1233"/>
      <c r="B28" s="972"/>
      <c r="C28" s="972"/>
      <c r="D28" s="972"/>
      <c r="E28" s="972"/>
      <c r="F28" s="972"/>
      <c r="G28" s="972"/>
      <c r="H28" s="972"/>
      <c r="I28" s="1237"/>
      <c r="J28" s="785"/>
      <c r="K28" s="785"/>
      <c r="L28" s="1237"/>
      <c r="M28" s="785"/>
      <c r="N28" s="785"/>
      <c r="O28" s="1237"/>
      <c r="P28" s="785"/>
      <c r="Q28" s="785"/>
      <c r="R28" s="1237"/>
      <c r="S28" s="785"/>
      <c r="T28" s="785"/>
      <c r="U28" s="1237"/>
      <c r="V28" s="785"/>
      <c r="W28" s="785"/>
      <c r="X28" s="1237"/>
      <c r="Y28" s="785"/>
      <c r="Z28" s="785"/>
      <c r="AA28" s="1237"/>
      <c r="AB28" s="785"/>
      <c r="AC28" s="785"/>
      <c r="AD28" s="1237"/>
      <c r="AE28" s="785"/>
      <c r="AF28" s="785"/>
      <c r="AG28" s="1237"/>
      <c r="AH28" s="785"/>
      <c r="AI28" s="785"/>
      <c r="AJ28" s="1237"/>
      <c r="AK28" s="785"/>
      <c r="AL28" s="785"/>
      <c r="AM28" s="1237"/>
      <c r="AN28" s="785"/>
      <c r="AO28" s="785"/>
      <c r="AP28" s="1237"/>
      <c r="AQ28" s="785"/>
      <c r="AR28" s="785"/>
      <c r="AS28" s="1426"/>
      <c r="AT28" s="1320"/>
      <c r="AU28" s="1320"/>
      <c r="AV28" s="1320"/>
      <c r="AW28" s="1320"/>
      <c r="AX28" s="1320"/>
      <c r="AY28" s="1320"/>
      <c r="AZ28" s="1320"/>
      <c r="BA28" s="1386"/>
      <c r="BB28" s="1387"/>
      <c r="BC28" s="1387"/>
      <c r="BD28" s="1387"/>
      <c r="BE28" s="1387"/>
      <c r="BF28" s="1387"/>
      <c r="BG28" s="1387"/>
      <c r="BH28" s="1387"/>
      <c r="BI28" s="1387"/>
      <c r="BJ28" s="1387"/>
      <c r="BK28" s="1387"/>
      <c r="BL28" s="1387"/>
      <c r="BM28" s="1387"/>
      <c r="BN28" s="1387"/>
      <c r="BO28" s="1387"/>
      <c r="BP28" s="1387"/>
      <c r="BQ28" s="1387"/>
      <c r="BR28" s="1387"/>
      <c r="BS28" s="1387"/>
      <c r="BT28" s="1387"/>
      <c r="BU28" s="1387"/>
      <c r="BV28" s="1387"/>
      <c r="BW28" s="1387"/>
      <c r="BX28" s="1431"/>
      <c r="CT28" s="1294"/>
      <c r="CU28" s="1295"/>
      <c r="CV28" s="1295"/>
      <c r="CW28" s="1295"/>
      <c r="CX28" s="1295"/>
      <c r="CY28" s="1295"/>
      <c r="CZ28" s="1295"/>
      <c r="DA28" s="1296"/>
      <c r="DB28" s="1064"/>
      <c r="DC28" s="1065"/>
      <c r="DD28" s="1065"/>
      <c r="DE28" s="1065"/>
      <c r="DF28" s="1065"/>
      <c r="DG28" s="1066"/>
      <c r="DH28" s="616"/>
      <c r="DI28" s="616"/>
      <c r="DJ28" s="616"/>
      <c r="DK28" s="616"/>
      <c r="DL28" s="616"/>
      <c r="DM28" s="616"/>
      <c r="DN28" s="616"/>
      <c r="DO28" s="616"/>
      <c r="DP28" s="616"/>
      <c r="DQ28" s="616"/>
      <c r="DR28" s="616"/>
      <c r="DS28" s="616"/>
      <c r="DT28" s="616"/>
      <c r="DU28" s="616"/>
      <c r="DV28" s="616"/>
      <c r="DW28" s="616"/>
      <c r="DX28" s="616"/>
      <c r="DY28" s="616"/>
      <c r="DZ28" s="616"/>
      <c r="EA28" s="616"/>
      <c r="EB28" s="616"/>
      <c r="EC28" s="616"/>
      <c r="ED28" s="616"/>
      <c r="EE28" s="616"/>
      <c r="EF28" s="616"/>
      <c r="EG28" s="718"/>
      <c r="EH28" s="718"/>
      <c r="EI28" s="718"/>
      <c r="EJ28" s="718"/>
      <c r="EK28" s="718"/>
      <c r="EL28" s="718"/>
      <c r="EM28" s="718"/>
      <c r="EN28" s="718"/>
      <c r="EO28" s="718"/>
      <c r="EP28" s="718"/>
      <c r="EQ28" s="718"/>
      <c r="ER28" s="718"/>
      <c r="ES28" s="718"/>
      <c r="ET28" s="718"/>
      <c r="EU28" s="718"/>
      <c r="EV28" s="718"/>
      <c r="EW28" s="718"/>
      <c r="EX28" s="719"/>
      <c r="EY28" s="719"/>
      <c r="EZ28" s="719"/>
      <c r="FA28" s="719"/>
      <c r="FB28" s="719"/>
      <c r="FC28" s="719"/>
      <c r="FD28" s="861"/>
      <c r="FE28" s="609"/>
      <c r="FF28" s="609"/>
      <c r="FG28" s="609"/>
      <c r="FH28" s="609"/>
      <c r="FI28" s="810"/>
      <c r="FK28" s="1206"/>
      <c r="FL28" s="1207"/>
      <c r="FM28" s="1207"/>
      <c r="FN28" s="1207"/>
      <c r="FO28" s="1207"/>
      <c r="FP28" s="1208"/>
      <c r="FQ28" s="1211"/>
      <c r="FR28" s="1211"/>
      <c r="FS28" s="1211"/>
      <c r="FT28" s="1211"/>
      <c r="FU28" s="1211"/>
      <c r="FV28" s="1211"/>
      <c r="FW28" s="1211"/>
      <c r="FX28" s="1211"/>
      <c r="FY28" s="1211"/>
      <c r="FZ28" s="1211"/>
      <c r="GA28" s="1211"/>
      <c r="GB28" s="1211"/>
      <c r="GC28" s="1211"/>
      <c r="GD28" s="1211"/>
      <c r="GE28" s="1211"/>
      <c r="GF28" s="1211"/>
      <c r="GG28" s="1211"/>
      <c r="GH28" s="1211"/>
      <c r="GI28" s="1211"/>
      <c r="GJ28" s="1211"/>
      <c r="GK28" s="1212"/>
      <c r="GL28" s="469"/>
    </row>
    <row r="29" spans="1:194" ht="4.5" customHeight="1" x14ac:dyDescent="0.15">
      <c r="A29" s="1234"/>
      <c r="B29" s="1235"/>
      <c r="C29" s="1235"/>
      <c r="D29" s="1235"/>
      <c r="E29" s="1235"/>
      <c r="F29" s="1235"/>
      <c r="G29" s="1235"/>
      <c r="H29" s="1235"/>
      <c r="I29" s="1238"/>
      <c r="J29" s="787"/>
      <c r="K29" s="787"/>
      <c r="L29" s="1238"/>
      <c r="M29" s="787"/>
      <c r="N29" s="787"/>
      <c r="O29" s="1238"/>
      <c r="P29" s="787"/>
      <c r="Q29" s="787"/>
      <c r="R29" s="1238"/>
      <c r="S29" s="787"/>
      <c r="T29" s="787"/>
      <c r="U29" s="1238"/>
      <c r="V29" s="787"/>
      <c r="W29" s="787"/>
      <c r="X29" s="1238"/>
      <c r="Y29" s="787"/>
      <c r="Z29" s="787"/>
      <c r="AA29" s="1238"/>
      <c r="AB29" s="787"/>
      <c r="AC29" s="787"/>
      <c r="AD29" s="1238"/>
      <c r="AE29" s="787"/>
      <c r="AF29" s="787"/>
      <c r="AG29" s="1238"/>
      <c r="AH29" s="787"/>
      <c r="AI29" s="787"/>
      <c r="AJ29" s="1238"/>
      <c r="AK29" s="787"/>
      <c r="AL29" s="787"/>
      <c r="AM29" s="1238"/>
      <c r="AN29" s="787"/>
      <c r="AO29" s="787"/>
      <c r="AP29" s="1238"/>
      <c r="AQ29" s="787"/>
      <c r="AR29" s="787"/>
      <c r="AS29" s="1427"/>
      <c r="AT29" s="1337"/>
      <c r="AU29" s="1337"/>
      <c r="AV29" s="1337"/>
      <c r="AW29" s="1337"/>
      <c r="AX29" s="1337"/>
      <c r="AY29" s="1337"/>
      <c r="AZ29" s="1337"/>
      <c r="BA29" s="1432"/>
      <c r="BB29" s="1433"/>
      <c r="BC29" s="1433"/>
      <c r="BD29" s="1433"/>
      <c r="BE29" s="1433"/>
      <c r="BF29" s="1433"/>
      <c r="BG29" s="1433"/>
      <c r="BH29" s="1433"/>
      <c r="BI29" s="1433"/>
      <c r="BJ29" s="1433"/>
      <c r="BK29" s="1433"/>
      <c r="BL29" s="1433"/>
      <c r="BM29" s="1433"/>
      <c r="BN29" s="1433"/>
      <c r="BO29" s="1433"/>
      <c r="BP29" s="1433"/>
      <c r="BQ29" s="1433"/>
      <c r="BR29" s="1433"/>
      <c r="BS29" s="1433"/>
      <c r="BT29" s="1433"/>
      <c r="BU29" s="1433"/>
      <c r="BV29" s="1433"/>
      <c r="BW29" s="1433"/>
      <c r="BX29" s="1434"/>
      <c r="CT29" s="1294"/>
      <c r="CU29" s="1295"/>
      <c r="CV29" s="1295"/>
      <c r="CW29" s="1295"/>
      <c r="CX29" s="1295"/>
      <c r="CY29" s="1295"/>
      <c r="CZ29" s="1295"/>
      <c r="DA29" s="1296"/>
      <c r="DB29" s="1064"/>
      <c r="DC29" s="1065"/>
      <c r="DD29" s="1065"/>
      <c r="DE29" s="1065"/>
      <c r="DF29" s="1065"/>
      <c r="DG29" s="1066"/>
      <c r="DH29" s="616"/>
      <c r="DI29" s="616"/>
      <c r="DJ29" s="616"/>
      <c r="DK29" s="616"/>
      <c r="DL29" s="616"/>
      <c r="DM29" s="616"/>
      <c r="DN29" s="616"/>
      <c r="DO29" s="616"/>
      <c r="DP29" s="616"/>
      <c r="DQ29" s="616"/>
      <c r="DR29" s="616"/>
      <c r="DS29" s="616"/>
      <c r="DT29" s="616"/>
      <c r="DU29" s="616"/>
      <c r="DV29" s="616"/>
      <c r="DW29" s="616"/>
      <c r="DX29" s="616"/>
      <c r="DY29" s="616"/>
      <c r="DZ29" s="616"/>
      <c r="EA29" s="616"/>
      <c r="EB29" s="616"/>
      <c r="EC29" s="616"/>
      <c r="ED29" s="616"/>
      <c r="EE29" s="616"/>
      <c r="EF29" s="616"/>
      <c r="EG29" s="718"/>
      <c r="EH29" s="718"/>
      <c r="EI29" s="718"/>
      <c r="EJ29" s="718"/>
      <c r="EK29" s="718"/>
      <c r="EL29" s="718"/>
      <c r="EM29" s="718"/>
      <c r="EN29" s="718"/>
      <c r="EO29" s="718"/>
      <c r="EP29" s="718"/>
      <c r="EQ29" s="718"/>
      <c r="ER29" s="718"/>
      <c r="ES29" s="718"/>
      <c r="ET29" s="718"/>
      <c r="EU29" s="718"/>
      <c r="EV29" s="718"/>
      <c r="EW29" s="718"/>
      <c r="EX29" s="719"/>
      <c r="EY29" s="719"/>
      <c r="EZ29" s="719"/>
      <c r="FA29" s="719"/>
      <c r="FB29" s="719"/>
      <c r="FC29" s="719"/>
      <c r="FD29" s="861"/>
      <c r="FE29" s="609"/>
      <c r="FF29" s="609"/>
      <c r="FG29" s="609"/>
      <c r="FH29" s="609"/>
      <c r="FI29" s="810"/>
      <c r="FK29" s="1206"/>
      <c r="FL29" s="1207"/>
      <c r="FM29" s="1207"/>
      <c r="FN29" s="1207"/>
      <c r="FO29" s="1207"/>
      <c r="FP29" s="1208"/>
      <c r="FQ29" s="1211"/>
      <c r="FR29" s="1211"/>
      <c r="FS29" s="1211"/>
      <c r="FT29" s="1211"/>
      <c r="FU29" s="1211"/>
      <c r="FV29" s="1211"/>
      <c r="FW29" s="1211"/>
      <c r="FX29" s="1211"/>
      <c r="FY29" s="1211"/>
      <c r="FZ29" s="1211"/>
      <c r="GA29" s="1211"/>
      <c r="GB29" s="1211"/>
      <c r="GC29" s="1211"/>
      <c r="GD29" s="1211"/>
      <c r="GE29" s="1211"/>
      <c r="GF29" s="1211"/>
      <c r="GG29" s="1211"/>
      <c r="GH29" s="1211"/>
      <c r="GI29" s="1211"/>
      <c r="GJ29" s="1211"/>
      <c r="GK29" s="1212"/>
    </row>
    <row r="30" spans="1:194" ht="4.5" customHeight="1" x14ac:dyDescent="0.15">
      <c r="A30" s="1305" t="s">
        <v>30</v>
      </c>
      <c r="B30" s="1306"/>
      <c r="C30" s="1306"/>
      <c r="D30" s="1306"/>
      <c r="E30" s="1306"/>
      <c r="F30" s="1306"/>
      <c r="G30" s="1306"/>
      <c r="H30" s="1306"/>
      <c r="I30" s="1309" t="str">
        <f>入力シート!$T$3</f>
        <v/>
      </c>
      <c r="J30" s="1310"/>
      <c r="K30" s="1310"/>
      <c r="L30" s="1310"/>
      <c r="M30" s="1310"/>
      <c r="N30" s="1310"/>
      <c r="O30" s="1310"/>
      <c r="P30" s="1310"/>
      <c r="Q30" s="1310"/>
      <c r="R30" s="1310"/>
      <c r="S30" s="1310"/>
      <c r="T30" s="1310"/>
      <c r="U30" s="1310"/>
      <c r="V30" s="1310"/>
      <c r="W30" s="1310"/>
      <c r="X30" s="1310"/>
      <c r="Y30" s="1310"/>
      <c r="Z30" s="1310"/>
      <c r="AA30" s="1310"/>
      <c r="AB30" s="1310"/>
      <c r="AC30" s="1310"/>
      <c r="AD30" s="1310"/>
      <c r="AE30" s="1310"/>
      <c r="AF30" s="1311"/>
      <c r="AG30" s="1318" t="s">
        <v>199</v>
      </c>
      <c r="AH30" s="1318"/>
      <c r="AI30" s="1318"/>
      <c r="AJ30" s="1318"/>
      <c r="AK30" s="1318"/>
      <c r="AL30" s="1318"/>
      <c r="AM30" s="1318"/>
      <c r="AN30" s="1318"/>
      <c r="AO30" s="1322" t="str">
        <f>入力シート!$U$3</f>
        <v/>
      </c>
      <c r="AP30" s="1323"/>
      <c r="AQ30" s="1323"/>
      <c r="AR30" s="1323"/>
      <c r="AS30" s="1323"/>
      <c r="AT30" s="1323"/>
      <c r="AU30" s="1323"/>
      <c r="AV30" s="1323"/>
      <c r="AW30" s="1323"/>
      <c r="AX30" s="1323"/>
      <c r="AY30" s="1323"/>
      <c r="AZ30" s="1324"/>
      <c r="BA30" s="1338" t="str">
        <f>IF(入力シート!$G$5="","",入力シート!$G$5)</f>
        <v>新規</v>
      </c>
      <c r="BB30" s="1339"/>
      <c r="BC30" s="1339"/>
      <c r="BD30" s="1339"/>
      <c r="BE30" s="1339"/>
      <c r="BF30" s="1339"/>
      <c r="BG30" s="1339"/>
      <c r="BH30" s="1339"/>
      <c r="BI30" s="1339"/>
      <c r="BJ30" s="1339"/>
      <c r="BK30" s="1339"/>
      <c r="BL30" s="1339"/>
      <c r="BM30" s="1344" t="str">
        <f>IF(入力シート!$G$6="","",入力シート!$G$6)</f>
        <v>現年</v>
      </c>
      <c r="BN30" s="1339"/>
      <c r="BO30" s="1339"/>
      <c r="BP30" s="1339"/>
      <c r="BQ30" s="1339"/>
      <c r="BR30" s="1339"/>
      <c r="BS30" s="1339"/>
      <c r="BT30" s="1339"/>
      <c r="BU30" s="1339"/>
      <c r="BV30" s="1339"/>
      <c r="BW30" s="1339"/>
      <c r="BX30" s="1345"/>
      <c r="BY30" s="474"/>
      <c r="BZ30" s="474"/>
      <c r="CA30" s="474"/>
      <c r="CB30" s="474"/>
      <c r="CC30" s="474"/>
      <c r="CD30" s="474"/>
      <c r="CE30" s="474"/>
      <c r="CF30" s="474"/>
      <c r="CG30" s="474"/>
      <c r="CH30" s="474"/>
      <c r="CI30" s="474"/>
      <c r="CJ30" s="474"/>
      <c r="CT30" s="1294"/>
      <c r="CU30" s="1295"/>
      <c r="CV30" s="1295"/>
      <c r="CW30" s="1295"/>
      <c r="CX30" s="1295"/>
      <c r="CY30" s="1295"/>
      <c r="CZ30" s="1295"/>
      <c r="DA30" s="1296"/>
      <c r="DB30" s="1064"/>
      <c r="DC30" s="1065"/>
      <c r="DD30" s="1065"/>
      <c r="DE30" s="1065"/>
      <c r="DF30" s="1065"/>
      <c r="DG30" s="1066"/>
      <c r="DH30" s="616"/>
      <c r="DI30" s="616"/>
      <c r="DJ30" s="616"/>
      <c r="DK30" s="616"/>
      <c r="DL30" s="616"/>
      <c r="DM30" s="616"/>
      <c r="DN30" s="616"/>
      <c r="DO30" s="616"/>
      <c r="DP30" s="616"/>
      <c r="DQ30" s="616"/>
      <c r="DR30" s="616"/>
      <c r="DS30" s="616"/>
      <c r="DT30" s="616"/>
      <c r="DU30" s="616"/>
      <c r="DV30" s="616"/>
      <c r="DW30" s="616"/>
      <c r="DX30" s="616"/>
      <c r="DY30" s="616"/>
      <c r="DZ30" s="616"/>
      <c r="EA30" s="616"/>
      <c r="EB30" s="616"/>
      <c r="EC30" s="616"/>
      <c r="ED30" s="616"/>
      <c r="EE30" s="616"/>
      <c r="EF30" s="616"/>
      <c r="EG30" s="718"/>
      <c r="EH30" s="718"/>
      <c r="EI30" s="718"/>
      <c r="EJ30" s="718"/>
      <c r="EK30" s="718"/>
      <c r="EL30" s="718"/>
      <c r="EM30" s="718"/>
      <c r="EN30" s="718"/>
      <c r="EO30" s="718"/>
      <c r="EP30" s="718"/>
      <c r="EQ30" s="718"/>
      <c r="ER30" s="718"/>
      <c r="ES30" s="718"/>
      <c r="ET30" s="718"/>
      <c r="EU30" s="718"/>
      <c r="EV30" s="718"/>
      <c r="EW30" s="718"/>
      <c r="EX30" s="719"/>
      <c r="EY30" s="719"/>
      <c r="EZ30" s="719"/>
      <c r="FA30" s="719"/>
      <c r="FB30" s="719"/>
      <c r="FC30" s="719"/>
      <c r="FD30" s="861"/>
      <c r="FE30" s="609"/>
      <c r="FF30" s="609"/>
      <c r="FG30" s="609"/>
      <c r="FH30" s="609"/>
      <c r="FI30" s="810"/>
      <c r="FK30" s="1206"/>
      <c r="FL30" s="1207"/>
      <c r="FM30" s="1207"/>
      <c r="FN30" s="1207"/>
      <c r="FO30" s="1207"/>
      <c r="FP30" s="1208"/>
      <c r="FQ30" s="1211"/>
      <c r="FR30" s="1211"/>
      <c r="FS30" s="1211"/>
      <c r="FT30" s="1211"/>
      <c r="FU30" s="1211"/>
      <c r="FV30" s="1211"/>
      <c r="FW30" s="1211"/>
      <c r="FX30" s="1211"/>
      <c r="FY30" s="1211"/>
      <c r="FZ30" s="1211"/>
      <c r="GA30" s="1211"/>
      <c r="GB30" s="1211"/>
      <c r="GC30" s="1211"/>
      <c r="GD30" s="1211"/>
      <c r="GE30" s="1211"/>
      <c r="GF30" s="1211"/>
      <c r="GG30" s="1211"/>
      <c r="GH30" s="1211"/>
      <c r="GI30" s="1211"/>
      <c r="GJ30" s="1211"/>
      <c r="GK30" s="1212"/>
    </row>
    <row r="31" spans="1:194" ht="4.5" customHeight="1" x14ac:dyDescent="0.15">
      <c r="A31" s="1307"/>
      <c r="B31" s="1308"/>
      <c r="C31" s="1308"/>
      <c r="D31" s="1308"/>
      <c r="E31" s="1308"/>
      <c r="F31" s="1308"/>
      <c r="G31" s="1308"/>
      <c r="H31" s="1308"/>
      <c r="I31" s="1312"/>
      <c r="J31" s="1313"/>
      <c r="K31" s="1313"/>
      <c r="L31" s="1313"/>
      <c r="M31" s="1313"/>
      <c r="N31" s="1313"/>
      <c r="O31" s="1313"/>
      <c r="P31" s="1313"/>
      <c r="Q31" s="1313"/>
      <c r="R31" s="1313"/>
      <c r="S31" s="1313"/>
      <c r="T31" s="1313"/>
      <c r="U31" s="1313"/>
      <c r="V31" s="1313"/>
      <c r="W31" s="1313"/>
      <c r="X31" s="1313"/>
      <c r="Y31" s="1313"/>
      <c r="Z31" s="1313"/>
      <c r="AA31" s="1313"/>
      <c r="AB31" s="1313"/>
      <c r="AC31" s="1313"/>
      <c r="AD31" s="1313"/>
      <c r="AE31" s="1313"/>
      <c r="AF31" s="1314"/>
      <c r="AG31" s="1319"/>
      <c r="AH31" s="1319"/>
      <c r="AI31" s="1319"/>
      <c r="AJ31" s="1319"/>
      <c r="AK31" s="1319"/>
      <c r="AL31" s="1319"/>
      <c r="AM31" s="1319"/>
      <c r="AN31" s="1319"/>
      <c r="AO31" s="1325"/>
      <c r="AP31" s="1326"/>
      <c r="AQ31" s="1326"/>
      <c r="AR31" s="1326"/>
      <c r="AS31" s="1326"/>
      <c r="AT31" s="1326"/>
      <c r="AU31" s="1326"/>
      <c r="AV31" s="1326"/>
      <c r="AW31" s="1326"/>
      <c r="AX31" s="1326"/>
      <c r="AY31" s="1326"/>
      <c r="AZ31" s="1327"/>
      <c r="BA31" s="1340"/>
      <c r="BB31" s="1341"/>
      <c r="BC31" s="1341"/>
      <c r="BD31" s="1341"/>
      <c r="BE31" s="1341"/>
      <c r="BF31" s="1341"/>
      <c r="BG31" s="1341"/>
      <c r="BH31" s="1341"/>
      <c r="BI31" s="1341"/>
      <c r="BJ31" s="1341"/>
      <c r="BK31" s="1341"/>
      <c r="BL31" s="1341"/>
      <c r="BM31" s="1346"/>
      <c r="BN31" s="1341"/>
      <c r="BO31" s="1341"/>
      <c r="BP31" s="1341"/>
      <c r="BQ31" s="1341"/>
      <c r="BR31" s="1341"/>
      <c r="BS31" s="1341"/>
      <c r="BT31" s="1341"/>
      <c r="BU31" s="1341"/>
      <c r="BV31" s="1341"/>
      <c r="BW31" s="1341"/>
      <c r="BX31" s="1347"/>
      <c r="BY31" s="474"/>
      <c r="BZ31" s="474"/>
      <c r="CA31" s="474"/>
      <c r="CB31" s="474"/>
      <c r="CC31" s="474"/>
      <c r="CD31" s="474"/>
      <c r="CE31" s="474"/>
      <c r="CF31" s="474"/>
      <c r="CG31" s="474"/>
      <c r="CH31" s="474"/>
      <c r="CI31" s="474"/>
      <c r="CJ31" s="474"/>
      <c r="CT31" s="1294"/>
      <c r="CU31" s="1295"/>
      <c r="CV31" s="1295"/>
      <c r="CW31" s="1295"/>
      <c r="CX31" s="1295"/>
      <c r="CY31" s="1295"/>
      <c r="CZ31" s="1295"/>
      <c r="DA31" s="1296"/>
      <c r="DB31" s="1064"/>
      <c r="DC31" s="1065"/>
      <c r="DD31" s="1065"/>
      <c r="DE31" s="1065"/>
      <c r="DF31" s="1065"/>
      <c r="DG31" s="1066"/>
      <c r="DH31" s="616"/>
      <c r="DI31" s="616"/>
      <c r="DJ31" s="616"/>
      <c r="DK31" s="616"/>
      <c r="DL31" s="616"/>
      <c r="DM31" s="616"/>
      <c r="DN31" s="616"/>
      <c r="DO31" s="616"/>
      <c r="DP31" s="616"/>
      <c r="DQ31" s="616"/>
      <c r="DR31" s="616"/>
      <c r="DS31" s="616"/>
      <c r="DT31" s="616"/>
      <c r="DU31" s="616"/>
      <c r="DV31" s="616"/>
      <c r="DW31" s="616"/>
      <c r="DX31" s="616"/>
      <c r="DY31" s="616"/>
      <c r="DZ31" s="616"/>
      <c r="EA31" s="616"/>
      <c r="EB31" s="616"/>
      <c r="EC31" s="616"/>
      <c r="ED31" s="616"/>
      <c r="EE31" s="616"/>
      <c r="EF31" s="616"/>
      <c r="EG31" s="718"/>
      <c r="EH31" s="718"/>
      <c r="EI31" s="718"/>
      <c r="EJ31" s="718"/>
      <c r="EK31" s="718"/>
      <c r="EL31" s="718"/>
      <c r="EM31" s="718"/>
      <c r="EN31" s="718"/>
      <c r="EO31" s="718"/>
      <c r="EP31" s="718"/>
      <c r="EQ31" s="718"/>
      <c r="ER31" s="718"/>
      <c r="ES31" s="718"/>
      <c r="ET31" s="718"/>
      <c r="EU31" s="718"/>
      <c r="EV31" s="718"/>
      <c r="EW31" s="718"/>
      <c r="EX31" s="719"/>
      <c r="EY31" s="719"/>
      <c r="EZ31" s="719"/>
      <c r="FA31" s="719"/>
      <c r="FB31" s="719"/>
      <c r="FC31" s="719"/>
      <c r="FD31" s="861"/>
      <c r="FE31" s="609"/>
      <c r="FF31" s="609"/>
      <c r="FG31" s="609"/>
      <c r="FH31" s="609"/>
      <c r="FI31" s="810"/>
      <c r="FK31" s="1206"/>
      <c r="FL31" s="1207"/>
      <c r="FM31" s="1207"/>
      <c r="FN31" s="1207"/>
      <c r="FO31" s="1207"/>
      <c r="FP31" s="1208"/>
      <c r="FQ31" s="1211"/>
      <c r="FR31" s="1211"/>
      <c r="FS31" s="1211"/>
      <c r="FT31" s="1211"/>
      <c r="FU31" s="1211"/>
      <c r="FV31" s="1211"/>
      <c r="FW31" s="1211"/>
      <c r="FX31" s="1211"/>
      <c r="FY31" s="1211"/>
      <c r="FZ31" s="1211"/>
      <c r="GA31" s="1211"/>
      <c r="GB31" s="1211"/>
      <c r="GC31" s="1211"/>
      <c r="GD31" s="1211"/>
      <c r="GE31" s="1211"/>
      <c r="GF31" s="1211"/>
      <c r="GG31" s="1211"/>
      <c r="GH31" s="1211"/>
      <c r="GI31" s="1211"/>
      <c r="GJ31" s="1211"/>
      <c r="GK31" s="1212"/>
    </row>
    <row r="32" spans="1:194" ht="4.5" customHeight="1" x14ac:dyDescent="0.15">
      <c r="A32" s="1233"/>
      <c r="B32" s="972"/>
      <c r="C32" s="972"/>
      <c r="D32" s="972"/>
      <c r="E32" s="972"/>
      <c r="F32" s="972"/>
      <c r="G32" s="972"/>
      <c r="H32" s="972"/>
      <c r="I32" s="1312"/>
      <c r="J32" s="1313"/>
      <c r="K32" s="1313"/>
      <c r="L32" s="1313"/>
      <c r="M32" s="1313"/>
      <c r="N32" s="1313"/>
      <c r="O32" s="1313"/>
      <c r="P32" s="1313"/>
      <c r="Q32" s="1313"/>
      <c r="R32" s="1313"/>
      <c r="S32" s="1313"/>
      <c r="T32" s="1313"/>
      <c r="U32" s="1313"/>
      <c r="V32" s="1313"/>
      <c r="W32" s="1313"/>
      <c r="X32" s="1313"/>
      <c r="Y32" s="1313"/>
      <c r="Z32" s="1313"/>
      <c r="AA32" s="1313"/>
      <c r="AB32" s="1313"/>
      <c r="AC32" s="1313"/>
      <c r="AD32" s="1313"/>
      <c r="AE32" s="1313"/>
      <c r="AF32" s="1314"/>
      <c r="AG32" s="1320"/>
      <c r="AH32" s="1320"/>
      <c r="AI32" s="1320"/>
      <c r="AJ32" s="1320"/>
      <c r="AK32" s="1320"/>
      <c r="AL32" s="1320"/>
      <c r="AM32" s="1320"/>
      <c r="AN32" s="1320"/>
      <c r="AO32" s="1325"/>
      <c r="AP32" s="1326"/>
      <c r="AQ32" s="1326"/>
      <c r="AR32" s="1326"/>
      <c r="AS32" s="1326"/>
      <c r="AT32" s="1326"/>
      <c r="AU32" s="1326"/>
      <c r="AV32" s="1326"/>
      <c r="AW32" s="1326"/>
      <c r="AX32" s="1326"/>
      <c r="AY32" s="1326"/>
      <c r="AZ32" s="1327"/>
      <c r="BA32" s="1340"/>
      <c r="BB32" s="1341"/>
      <c r="BC32" s="1341"/>
      <c r="BD32" s="1341"/>
      <c r="BE32" s="1341"/>
      <c r="BF32" s="1341"/>
      <c r="BG32" s="1341"/>
      <c r="BH32" s="1341"/>
      <c r="BI32" s="1341"/>
      <c r="BJ32" s="1341"/>
      <c r="BK32" s="1341"/>
      <c r="BL32" s="1341"/>
      <c r="BM32" s="1346"/>
      <c r="BN32" s="1341"/>
      <c r="BO32" s="1341"/>
      <c r="BP32" s="1341"/>
      <c r="BQ32" s="1341"/>
      <c r="BR32" s="1341"/>
      <c r="BS32" s="1341"/>
      <c r="BT32" s="1341"/>
      <c r="BU32" s="1341"/>
      <c r="BV32" s="1341"/>
      <c r="BW32" s="1341"/>
      <c r="BX32" s="1347"/>
      <c r="BY32" s="474"/>
      <c r="BZ32" s="474"/>
      <c r="CA32" s="474"/>
      <c r="CB32" s="474"/>
      <c r="CC32" s="474"/>
      <c r="CD32" s="474"/>
      <c r="CE32" s="474"/>
      <c r="CF32" s="474"/>
      <c r="CG32" s="474"/>
      <c r="CH32" s="474"/>
      <c r="CI32" s="474"/>
      <c r="CJ32" s="474"/>
      <c r="CT32" s="1294"/>
      <c r="CU32" s="1295"/>
      <c r="CV32" s="1295"/>
      <c r="CW32" s="1295"/>
      <c r="CX32" s="1295"/>
      <c r="CY32" s="1295"/>
      <c r="CZ32" s="1295"/>
      <c r="DA32" s="1296"/>
      <c r="DB32" s="1067"/>
      <c r="DC32" s="1068"/>
      <c r="DD32" s="1068"/>
      <c r="DE32" s="1068"/>
      <c r="DF32" s="1068"/>
      <c r="DG32" s="1069"/>
      <c r="DH32" s="616"/>
      <c r="DI32" s="616"/>
      <c r="DJ32" s="616"/>
      <c r="DK32" s="616"/>
      <c r="DL32" s="616"/>
      <c r="DM32" s="616"/>
      <c r="DN32" s="616"/>
      <c r="DO32" s="616"/>
      <c r="DP32" s="616"/>
      <c r="DQ32" s="616"/>
      <c r="DR32" s="616"/>
      <c r="DS32" s="616"/>
      <c r="DT32" s="616"/>
      <c r="DU32" s="616"/>
      <c r="DV32" s="616"/>
      <c r="DW32" s="616"/>
      <c r="DX32" s="616"/>
      <c r="DY32" s="616"/>
      <c r="DZ32" s="616"/>
      <c r="EA32" s="616"/>
      <c r="EB32" s="616"/>
      <c r="EC32" s="616"/>
      <c r="ED32" s="616"/>
      <c r="EE32" s="616"/>
      <c r="EF32" s="616"/>
      <c r="EG32" s="718"/>
      <c r="EH32" s="718"/>
      <c r="EI32" s="718"/>
      <c r="EJ32" s="718"/>
      <c r="EK32" s="718"/>
      <c r="EL32" s="718"/>
      <c r="EM32" s="718"/>
      <c r="EN32" s="718"/>
      <c r="EO32" s="718"/>
      <c r="EP32" s="718"/>
      <c r="EQ32" s="718"/>
      <c r="ER32" s="718"/>
      <c r="ES32" s="718"/>
      <c r="ET32" s="718"/>
      <c r="EU32" s="718"/>
      <c r="EV32" s="718"/>
      <c r="EW32" s="718"/>
      <c r="EX32" s="719"/>
      <c r="EY32" s="719"/>
      <c r="EZ32" s="719"/>
      <c r="FA32" s="719"/>
      <c r="FB32" s="719"/>
      <c r="FC32" s="719"/>
      <c r="FD32" s="863"/>
      <c r="FE32" s="864"/>
      <c r="FF32" s="864"/>
      <c r="FG32" s="864"/>
      <c r="FH32" s="864"/>
      <c r="FI32" s="811"/>
      <c r="FK32" s="1206"/>
      <c r="FL32" s="1207"/>
      <c r="FM32" s="1207"/>
      <c r="FN32" s="1207"/>
      <c r="FO32" s="1207"/>
      <c r="FP32" s="1208"/>
      <c r="FQ32" s="1211"/>
      <c r="FR32" s="1211"/>
      <c r="FS32" s="1211"/>
      <c r="FT32" s="1211"/>
      <c r="FU32" s="1211"/>
      <c r="FV32" s="1211"/>
      <c r="FW32" s="1211"/>
      <c r="FX32" s="1211"/>
      <c r="FY32" s="1211"/>
      <c r="FZ32" s="1211"/>
      <c r="GA32" s="1211"/>
      <c r="GB32" s="1211"/>
      <c r="GC32" s="1211"/>
      <c r="GD32" s="1211"/>
      <c r="GE32" s="1211"/>
      <c r="GF32" s="1211"/>
      <c r="GG32" s="1211"/>
      <c r="GH32" s="1211"/>
      <c r="GI32" s="1211"/>
      <c r="GJ32" s="1211"/>
      <c r="GK32" s="1212"/>
    </row>
    <row r="33" spans="1:193" ht="4.5" customHeight="1" x14ac:dyDescent="0.15">
      <c r="A33" s="1233"/>
      <c r="B33" s="972"/>
      <c r="C33" s="972"/>
      <c r="D33" s="972"/>
      <c r="E33" s="972"/>
      <c r="F33" s="972"/>
      <c r="G33" s="972"/>
      <c r="H33" s="972"/>
      <c r="I33" s="1312"/>
      <c r="J33" s="1313"/>
      <c r="K33" s="1313"/>
      <c r="L33" s="1313"/>
      <c r="M33" s="1313"/>
      <c r="N33" s="1313"/>
      <c r="O33" s="1313"/>
      <c r="P33" s="1313"/>
      <c r="Q33" s="1313"/>
      <c r="R33" s="1313"/>
      <c r="S33" s="1313"/>
      <c r="T33" s="1313"/>
      <c r="U33" s="1313"/>
      <c r="V33" s="1313"/>
      <c r="W33" s="1313"/>
      <c r="X33" s="1313"/>
      <c r="Y33" s="1313"/>
      <c r="Z33" s="1313"/>
      <c r="AA33" s="1313"/>
      <c r="AB33" s="1313"/>
      <c r="AC33" s="1313"/>
      <c r="AD33" s="1313"/>
      <c r="AE33" s="1313"/>
      <c r="AF33" s="1314"/>
      <c r="AG33" s="1320"/>
      <c r="AH33" s="1320"/>
      <c r="AI33" s="1320"/>
      <c r="AJ33" s="1320"/>
      <c r="AK33" s="1320"/>
      <c r="AL33" s="1320"/>
      <c r="AM33" s="1320"/>
      <c r="AN33" s="1320"/>
      <c r="AO33" s="1325"/>
      <c r="AP33" s="1326"/>
      <c r="AQ33" s="1326"/>
      <c r="AR33" s="1326"/>
      <c r="AS33" s="1326"/>
      <c r="AT33" s="1326"/>
      <c r="AU33" s="1326"/>
      <c r="AV33" s="1326"/>
      <c r="AW33" s="1326"/>
      <c r="AX33" s="1326"/>
      <c r="AY33" s="1326"/>
      <c r="AZ33" s="1327"/>
      <c r="BA33" s="1340"/>
      <c r="BB33" s="1341"/>
      <c r="BC33" s="1341"/>
      <c r="BD33" s="1341"/>
      <c r="BE33" s="1341"/>
      <c r="BF33" s="1341"/>
      <c r="BG33" s="1341"/>
      <c r="BH33" s="1341"/>
      <c r="BI33" s="1341"/>
      <c r="BJ33" s="1341"/>
      <c r="BK33" s="1341"/>
      <c r="BL33" s="1341"/>
      <c r="BM33" s="1346"/>
      <c r="BN33" s="1341"/>
      <c r="BO33" s="1341"/>
      <c r="BP33" s="1341"/>
      <c r="BQ33" s="1341"/>
      <c r="BR33" s="1341"/>
      <c r="BS33" s="1341"/>
      <c r="BT33" s="1341"/>
      <c r="BU33" s="1341"/>
      <c r="BV33" s="1341"/>
      <c r="BW33" s="1341"/>
      <c r="BX33" s="1347"/>
      <c r="BY33" s="474"/>
      <c r="BZ33" s="474"/>
      <c r="CA33" s="474"/>
      <c r="CB33" s="474"/>
      <c r="CC33" s="474"/>
      <c r="CD33" s="474"/>
      <c r="CE33" s="474"/>
      <c r="CF33" s="474"/>
      <c r="CG33" s="474"/>
      <c r="CH33" s="474"/>
      <c r="CI33" s="474"/>
      <c r="CJ33" s="474"/>
      <c r="CT33" s="1294"/>
      <c r="CU33" s="1295"/>
      <c r="CV33" s="1295"/>
      <c r="CW33" s="1295"/>
      <c r="CX33" s="1295"/>
      <c r="CY33" s="1295"/>
      <c r="CZ33" s="1295"/>
      <c r="DA33" s="1296"/>
      <c r="DB33" s="777" t="s">
        <v>91</v>
      </c>
      <c r="DC33" s="737"/>
      <c r="DD33" s="737"/>
      <c r="DE33" s="737"/>
      <c r="DF33" s="737"/>
      <c r="DG33" s="737"/>
      <c r="DH33" s="737"/>
      <c r="DI33" s="737"/>
      <c r="DJ33" s="737"/>
      <c r="DK33" s="737"/>
      <c r="DL33" s="737"/>
      <c r="DM33" s="737"/>
      <c r="DN33" s="737"/>
      <c r="DO33" s="737"/>
      <c r="DP33" s="737"/>
      <c r="DQ33" s="737"/>
      <c r="DR33" s="737"/>
      <c r="DS33" s="737"/>
      <c r="DT33" s="737"/>
      <c r="DU33" s="737"/>
      <c r="DV33" s="737"/>
      <c r="DW33" s="737"/>
      <c r="DX33" s="737"/>
      <c r="DY33" s="737"/>
      <c r="DZ33" s="737"/>
      <c r="EA33" s="737"/>
      <c r="EB33" s="737"/>
      <c r="EC33" s="737"/>
      <c r="ED33" s="737"/>
      <c r="EE33" s="737"/>
      <c r="EF33" s="737"/>
      <c r="EG33" s="737"/>
      <c r="EH33" s="737"/>
      <c r="EI33" s="737"/>
      <c r="EJ33" s="737"/>
      <c r="EK33" s="778"/>
      <c r="EL33" s="731" t="s">
        <v>391</v>
      </c>
      <c r="EM33" s="732"/>
      <c r="EN33" s="732"/>
      <c r="EO33" s="732"/>
      <c r="EP33" s="732"/>
      <c r="EQ33" s="732"/>
      <c r="ER33" s="732"/>
      <c r="ES33" s="732"/>
      <c r="ET33" s="732"/>
      <c r="EU33" s="732"/>
      <c r="EV33" s="732"/>
      <c r="EW33" s="733"/>
      <c r="EX33" s="737" t="s">
        <v>28</v>
      </c>
      <c r="EY33" s="732"/>
      <c r="EZ33" s="732"/>
      <c r="FA33" s="732"/>
      <c r="FB33" s="732"/>
      <c r="FC33" s="732"/>
      <c r="FD33" s="732"/>
      <c r="FE33" s="732"/>
      <c r="FF33" s="732"/>
      <c r="FG33" s="732"/>
      <c r="FH33" s="732"/>
      <c r="FI33" s="738"/>
      <c r="FK33" s="1194" t="s">
        <v>22</v>
      </c>
      <c r="FL33" s="1195"/>
      <c r="FM33" s="1195"/>
      <c r="FN33" s="1195"/>
      <c r="FO33" s="1195"/>
      <c r="FP33" s="1195"/>
      <c r="FQ33" s="1195"/>
      <c r="FR33" s="1195"/>
      <c r="FS33" s="1195"/>
      <c r="FT33" s="1195"/>
      <c r="FU33" s="1195"/>
      <c r="FV33" s="1195"/>
      <c r="FW33" s="1195"/>
      <c r="FX33" s="1195"/>
      <c r="FY33" s="1195"/>
      <c r="FZ33" s="1195"/>
      <c r="GA33" s="1195"/>
      <c r="GB33" s="1195"/>
      <c r="GC33" s="1195"/>
      <c r="GD33" s="1195"/>
      <c r="GE33" s="1195"/>
      <c r="GF33" s="1195"/>
      <c r="GG33" s="1195"/>
      <c r="GH33" s="1195"/>
      <c r="GI33" s="1195"/>
      <c r="GJ33" s="1195"/>
      <c r="GK33" s="1196"/>
    </row>
    <row r="34" spans="1:193" ht="4.5" customHeight="1" x14ac:dyDescent="0.15">
      <c r="A34" s="1234"/>
      <c r="B34" s="1235"/>
      <c r="C34" s="1235"/>
      <c r="D34" s="1235"/>
      <c r="E34" s="1235"/>
      <c r="F34" s="1235"/>
      <c r="G34" s="1235"/>
      <c r="H34" s="1235"/>
      <c r="I34" s="1315"/>
      <c r="J34" s="1316"/>
      <c r="K34" s="1316"/>
      <c r="L34" s="1316"/>
      <c r="M34" s="1316"/>
      <c r="N34" s="1316"/>
      <c r="O34" s="1316"/>
      <c r="P34" s="1316"/>
      <c r="Q34" s="1316"/>
      <c r="R34" s="1316"/>
      <c r="S34" s="1316"/>
      <c r="T34" s="1316"/>
      <c r="U34" s="1316"/>
      <c r="V34" s="1316"/>
      <c r="W34" s="1316"/>
      <c r="X34" s="1316"/>
      <c r="Y34" s="1316"/>
      <c r="Z34" s="1316"/>
      <c r="AA34" s="1316"/>
      <c r="AB34" s="1316"/>
      <c r="AC34" s="1316"/>
      <c r="AD34" s="1316"/>
      <c r="AE34" s="1316"/>
      <c r="AF34" s="1317"/>
      <c r="AG34" s="1321"/>
      <c r="AH34" s="1321"/>
      <c r="AI34" s="1321"/>
      <c r="AJ34" s="1321"/>
      <c r="AK34" s="1321"/>
      <c r="AL34" s="1321"/>
      <c r="AM34" s="1321"/>
      <c r="AN34" s="1321"/>
      <c r="AO34" s="1328"/>
      <c r="AP34" s="1329"/>
      <c r="AQ34" s="1329"/>
      <c r="AR34" s="1329"/>
      <c r="AS34" s="1329"/>
      <c r="AT34" s="1329"/>
      <c r="AU34" s="1329"/>
      <c r="AV34" s="1329"/>
      <c r="AW34" s="1329"/>
      <c r="AX34" s="1329"/>
      <c r="AY34" s="1329"/>
      <c r="AZ34" s="1330"/>
      <c r="BA34" s="1342"/>
      <c r="BB34" s="1343"/>
      <c r="BC34" s="1343"/>
      <c r="BD34" s="1343"/>
      <c r="BE34" s="1343"/>
      <c r="BF34" s="1343"/>
      <c r="BG34" s="1343"/>
      <c r="BH34" s="1343"/>
      <c r="BI34" s="1343"/>
      <c r="BJ34" s="1343"/>
      <c r="BK34" s="1343"/>
      <c r="BL34" s="1343"/>
      <c r="BM34" s="1348"/>
      <c r="BN34" s="1343"/>
      <c r="BO34" s="1343"/>
      <c r="BP34" s="1343"/>
      <c r="BQ34" s="1343"/>
      <c r="BR34" s="1343"/>
      <c r="BS34" s="1343"/>
      <c r="BT34" s="1343"/>
      <c r="BU34" s="1343"/>
      <c r="BV34" s="1343"/>
      <c r="BW34" s="1343"/>
      <c r="BX34" s="1349"/>
      <c r="BY34" s="474"/>
      <c r="BZ34" s="474"/>
      <c r="CA34" s="474"/>
      <c r="CB34" s="474"/>
      <c r="CC34" s="474"/>
      <c r="CD34" s="474"/>
      <c r="CE34" s="474"/>
      <c r="CF34" s="474"/>
      <c r="CG34" s="474"/>
      <c r="CH34" s="474"/>
      <c r="CI34" s="474"/>
      <c r="CJ34" s="474"/>
      <c r="CT34" s="1294"/>
      <c r="CU34" s="1295"/>
      <c r="CV34" s="1295"/>
      <c r="CW34" s="1295"/>
      <c r="CX34" s="1295"/>
      <c r="CY34" s="1295"/>
      <c r="CZ34" s="1295"/>
      <c r="DA34" s="1296"/>
      <c r="DB34" s="779"/>
      <c r="DC34" s="780"/>
      <c r="DD34" s="780"/>
      <c r="DE34" s="780"/>
      <c r="DF34" s="780"/>
      <c r="DG34" s="780"/>
      <c r="DH34" s="780"/>
      <c r="DI34" s="780"/>
      <c r="DJ34" s="780"/>
      <c r="DK34" s="780"/>
      <c r="DL34" s="780"/>
      <c r="DM34" s="780"/>
      <c r="DN34" s="780"/>
      <c r="DO34" s="780"/>
      <c r="DP34" s="780"/>
      <c r="DQ34" s="780"/>
      <c r="DR34" s="780"/>
      <c r="DS34" s="780"/>
      <c r="DT34" s="780"/>
      <c r="DU34" s="780"/>
      <c r="DV34" s="780"/>
      <c r="DW34" s="780"/>
      <c r="DX34" s="780"/>
      <c r="DY34" s="780"/>
      <c r="DZ34" s="780"/>
      <c r="EA34" s="780"/>
      <c r="EB34" s="780"/>
      <c r="EC34" s="780"/>
      <c r="ED34" s="780"/>
      <c r="EE34" s="780"/>
      <c r="EF34" s="780"/>
      <c r="EG34" s="780"/>
      <c r="EH34" s="780"/>
      <c r="EI34" s="780"/>
      <c r="EJ34" s="780"/>
      <c r="EK34" s="781"/>
      <c r="EL34" s="734"/>
      <c r="EM34" s="735"/>
      <c r="EN34" s="735"/>
      <c r="EO34" s="735"/>
      <c r="EP34" s="735"/>
      <c r="EQ34" s="735"/>
      <c r="ER34" s="735"/>
      <c r="ES34" s="735"/>
      <c r="ET34" s="735"/>
      <c r="EU34" s="735"/>
      <c r="EV34" s="735"/>
      <c r="EW34" s="736"/>
      <c r="EX34" s="735"/>
      <c r="EY34" s="735"/>
      <c r="EZ34" s="735"/>
      <c r="FA34" s="735"/>
      <c r="FB34" s="735"/>
      <c r="FC34" s="735"/>
      <c r="FD34" s="735"/>
      <c r="FE34" s="735"/>
      <c r="FF34" s="735"/>
      <c r="FG34" s="735"/>
      <c r="FH34" s="735"/>
      <c r="FI34" s="739"/>
      <c r="FK34" s="1197"/>
      <c r="FL34" s="1055"/>
      <c r="FM34" s="1055"/>
      <c r="FN34" s="1055"/>
      <c r="FO34" s="1055"/>
      <c r="FP34" s="1055"/>
      <c r="FQ34" s="1055"/>
      <c r="FR34" s="1055"/>
      <c r="FS34" s="1055"/>
      <c r="FT34" s="1055"/>
      <c r="FU34" s="1055"/>
      <c r="FV34" s="1055"/>
      <c r="FW34" s="1055"/>
      <c r="FX34" s="1055"/>
      <c r="FY34" s="1055"/>
      <c r="FZ34" s="1055"/>
      <c r="GA34" s="1055"/>
      <c r="GB34" s="1055"/>
      <c r="GC34" s="1055"/>
      <c r="GD34" s="1055"/>
      <c r="GE34" s="1055"/>
      <c r="GF34" s="1055"/>
      <c r="GG34" s="1055"/>
      <c r="GH34" s="1055"/>
      <c r="GI34" s="1055"/>
      <c r="GJ34" s="1055"/>
      <c r="GK34" s="1198"/>
    </row>
    <row r="35" spans="1:193" ht="4.5" customHeight="1" x14ac:dyDescent="0.15">
      <c r="CT35" s="1294"/>
      <c r="CU35" s="1295"/>
      <c r="CV35" s="1295"/>
      <c r="CW35" s="1295"/>
      <c r="CX35" s="1295"/>
      <c r="CY35" s="1295"/>
      <c r="CZ35" s="1295"/>
      <c r="DA35" s="1296"/>
      <c r="DB35" s="782" t="str">
        <f>入力シート!AA83</f>
        <v/>
      </c>
      <c r="DC35" s="783"/>
      <c r="DD35" s="783"/>
      <c r="DE35" s="783" t="str">
        <f>入力シート!AB83</f>
        <v/>
      </c>
      <c r="DF35" s="783"/>
      <c r="DG35" s="783"/>
      <c r="DH35" s="783" t="str">
        <f>入力シート!AC83</f>
        <v/>
      </c>
      <c r="DI35" s="783"/>
      <c r="DJ35" s="783"/>
      <c r="DK35" s="783" t="str">
        <f>入力シート!AD83</f>
        <v/>
      </c>
      <c r="DL35" s="783"/>
      <c r="DM35" s="783"/>
      <c r="DN35" s="783" t="str">
        <f>入力シート!AE83</f>
        <v/>
      </c>
      <c r="DO35" s="783"/>
      <c r="DP35" s="783"/>
      <c r="DQ35" s="783" t="str">
        <f>入力シート!AF83</f>
        <v/>
      </c>
      <c r="DR35" s="783"/>
      <c r="DS35" s="783"/>
      <c r="DT35" s="783" t="str">
        <f>入力シート!AG83</f>
        <v/>
      </c>
      <c r="DU35" s="783"/>
      <c r="DV35" s="783"/>
      <c r="DW35" s="783" t="str">
        <f>入力シート!AH83</f>
        <v/>
      </c>
      <c r="DX35" s="783"/>
      <c r="DY35" s="783"/>
      <c r="DZ35" s="783" t="str">
        <f>入力シート!AI83</f>
        <v/>
      </c>
      <c r="EA35" s="783"/>
      <c r="EB35" s="783"/>
      <c r="EC35" s="783" t="str">
        <f>入力シート!AJ83</f>
        <v/>
      </c>
      <c r="ED35" s="783"/>
      <c r="EE35" s="783"/>
      <c r="EF35" s="783" t="str">
        <f>入力シート!AK83</f>
        <v/>
      </c>
      <c r="EG35" s="783"/>
      <c r="EH35" s="783"/>
      <c r="EI35" s="783" t="str">
        <f>入力シート!AL83</f>
        <v/>
      </c>
      <c r="EJ35" s="783"/>
      <c r="EK35" s="783"/>
      <c r="EL35" s="740" t="str">
        <f>IF(入力シート!$AO$83="","",入力シート!$AO$83)</f>
        <v/>
      </c>
      <c r="EM35" s="741"/>
      <c r="EN35" s="741"/>
      <c r="EO35" s="741"/>
      <c r="EP35" s="741"/>
      <c r="EQ35" s="741"/>
      <c r="ER35" s="741"/>
      <c r="ES35" s="741"/>
      <c r="ET35" s="741"/>
      <c r="EU35" s="741"/>
      <c r="EV35" s="741"/>
      <c r="EW35" s="742"/>
      <c r="EX35" s="706" t="str">
        <f>IF(入力シート!$K$83="","",入力シート!$K$83)</f>
        <v/>
      </c>
      <c r="EY35" s="1228"/>
      <c r="EZ35" s="1228"/>
      <c r="FA35" s="1228"/>
      <c r="FB35" s="1228"/>
      <c r="FC35" s="1228"/>
      <c r="FD35" s="1228"/>
      <c r="FE35" s="1228"/>
      <c r="FF35" s="1228"/>
      <c r="FG35" s="1228"/>
      <c r="FH35" s="1228"/>
      <c r="FI35" s="1229"/>
      <c r="FK35" s="1213" t="str">
        <f>IF(入力シート!$AT$8="","",入力シート!$AT$8)</f>
        <v/>
      </c>
      <c r="FL35" s="1214"/>
      <c r="FM35" s="1214"/>
      <c r="FN35" s="1214"/>
      <c r="FO35" s="1214"/>
      <c r="FP35" s="1214"/>
      <c r="FQ35" s="1214"/>
      <c r="FR35" s="1214"/>
      <c r="FS35" s="1214"/>
      <c r="FT35" s="1214"/>
      <c r="FU35" s="1214"/>
      <c r="FV35" s="1214"/>
      <c r="FW35" s="1214"/>
      <c r="FX35" s="1214"/>
      <c r="FY35" s="1214"/>
      <c r="FZ35" s="1214"/>
      <c r="GA35" s="1214"/>
      <c r="GB35" s="1214"/>
      <c r="GC35" s="1214"/>
      <c r="GD35" s="1214"/>
      <c r="GE35" s="1214"/>
      <c r="GF35" s="1214"/>
      <c r="GG35" s="1214"/>
      <c r="GH35" s="1214"/>
      <c r="GI35" s="1214"/>
      <c r="GJ35" s="1214"/>
      <c r="GK35" s="1215"/>
    </row>
    <row r="36" spans="1:193" ht="4.5" customHeight="1" x14ac:dyDescent="0.15">
      <c r="A36" s="775" t="s">
        <v>200</v>
      </c>
      <c r="B36" s="775"/>
      <c r="C36" s="775"/>
      <c r="D36" s="775"/>
      <c r="E36" s="775"/>
      <c r="F36" s="775"/>
      <c r="G36" s="775"/>
      <c r="H36" s="775"/>
      <c r="I36" s="775"/>
      <c r="J36" s="775"/>
      <c r="K36" s="775"/>
      <c r="L36" s="775"/>
      <c r="M36" s="775"/>
      <c r="N36" s="775"/>
      <c r="O36" s="775"/>
      <c r="P36" s="775"/>
      <c r="Q36" s="775"/>
      <c r="R36" s="775"/>
      <c r="S36" s="775"/>
      <c r="T36" s="775"/>
      <c r="U36" s="775"/>
      <c r="V36" s="775"/>
      <c r="W36" s="775"/>
      <c r="X36" s="775"/>
      <c r="Y36" s="775"/>
      <c r="Z36" s="775"/>
      <c r="AA36" s="775"/>
      <c r="AB36" s="775"/>
      <c r="AC36" s="775"/>
      <c r="AD36" s="775"/>
      <c r="AE36" s="775"/>
      <c r="AF36" s="775"/>
      <c r="AG36" s="775"/>
      <c r="AH36" s="775"/>
      <c r="AI36" s="775"/>
      <c r="AJ36" s="775"/>
      <c r="AK36" s="775"/>
      <c r="AL36" s="775"/>
      <c r="AM36" s="775"/>
      <c r="AN36" s="775"/>
      <c r="AO36" s="775"/>
      <c r="AP36" s="775"/>
      <c r="AQ36" s="775"/>
      <c r="AR36" s="775"/>
      <c r="CT36" s="1294"/>
      <c r="CU36" s="1295"/>
      <c r="CV36" s="1295"/>
      <c r="CW36" s="1295"/>
      <c r="CX36" s="1295"/>
      <c r="CY36" s="1295"/>
      <c r="CZ36" s="1295"/>
      <c r="DA36" s="1296"/>
      <c r="DB36" s="784"/>
      <c r="DC36" s="785"/>
      <c r="DD36" s="785"/>
      <c r="DE36" s="785"/>
      <c r="DF36" s="785"/>
      <c r="DG36" s="785"/>
      <c r="DH36" s="785"/>
      <c r="DI36" s="785"/>
      <c r="DJ36" s="785"/>
      <c r="DK36" s="785"/>
      <c r="DL36" s="785"/>
      <c r="DM36" s="785"/>
      <c r="DN36" s="785"/>
      <c r="DO36" s="785"/>
      <c r="DP36" s="785"/>
      <c r="DQ36" s="785"/>
      <c r="DR36" s="785"/>
      <c r="DS36" s="785"/>
      <c r="DT36" s="785"/>
      <c r="DU36" s="785"/>
      <c r="DV36" s="785"/>
      <c r="DW36" s="785"/>
      <c r="DX36" s="785"/>
      <c r="DY36" s="785"/>
      <c r="DZ36" s="785"/>
      <c r="EA36" s="785"/>
      <c r="EB36" s="785"/>
      <c r="EC36" s="785"/>
      <c r="ED36" s="785"/>
      <c r="EE36" s="785"/>
      <c r="EF36" s="785"/>
      <c r="EG36" s="785"/>
      <c r="EH36" s="785"/>
      <c r="EI36" s="785"/>
      <c r="EJ36" s="785"/>
      <c r="EK36" s="785"/>
      <c r="EL36" s="743"/>
      <c r="EM36" s="744"/>
      <c r="EN36" s="744"/>
      <c r="EO36" s="744"/>
      <c r="EP36" s="744"/>
      <c r="EQ36" s="744"/>
      <c r="ER36" s="744"/>
      <c r="ES36" s="744"/>
      <c r="ET36" s="744"/>
      <c r="EU36" s="744"/>
      <c r="EV36" s="744"/>
      <c r="EW36" s="745"/>
      <c r="EX36" s="1230"/>
      <c r="EY36" s="1230"/>
      <c r="EZ36" s="1230"/>
      <c r="FA36" s="1230"/>
      <c r="FB36" s="1230"/>
      <c r="FC36" s="1230"/>
      <c r="FD36" s="1230"/>
      <c r="FE36" s="1230"/>
      <c r="FF36" s="1230"/>
      <c r="FG36" s="1230"/>
      <c r="FH36" s="1230"/>
      <c r="FI36" s="1231"/>
      <c r="FK36" s="1216"/>
      <c r="FL36" s="903"/>
      <c r="FM36" s="903"/>
      <c r="FN36" s="903"/>
      <c r="FO36" s="903"/>
      <c r="FP36" s="903"/>
      <c r="FQ36" s="903"/>
      <c r="FR36" s="903"/>
      <c r="FS36" s="903"/>
      <c r="FT36" s="903"/>
      <c r="FU36" s="903"/>
      <c r="FV36" s="903"/>
      <c r="FW36" s="903"/>
      <c r="FX36" s="903"/>
      <c r="FY36" s="903"/>
      <c r="FZ36" s="903"/>
      <c r="GA36" s="903"/>
      <c r="GB36" s="903"/>
      <c r="GC36" s="903"/>
      <c r="GD36" s="903"/>
      <c r="GE36" s="903"/>
      <c r="GF36" s="903"/>
      <c r="GG36" s="903"/>
      <c r="GH36" s="903"/>
      <c r="GI36" s="903"/>
      <c r="GJ36" s="903"/>
      <c r="GK36" s="1217"/>
    </row>
    <row r="37" spans="1:193" ht="4.5" customHeight="1" x14ac:dyDescent="0.15">
      <c r="A37" s="775"/>
      <c r="B37" s="775"/>
      <c r="C37" s="775"/>
      <c r="D37" s="775"/>
      <c r="E37" s="775"/>
      <c r="F37" s="775"/>
      <c r="G37" s="775"/>
      <c r="H37" s="775"/>
      <c r="I37" s="775"/>
      <c r="J37" s="775"/>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5"/>
      <c r="AH37" s="775"/>
      <c r="AI37" s="775"/>
      <c r="AJ37" s="775"/>
      <c r="AK37" s="775"/>
      <c r="AL37" s="775"/>
      <c r="AM37" s="775"/>
      <c r="AN37" s="775"/>
      <c r="AO37" s="775"/>
      <c r="AP37" s="775"/>
      <c r="AQ37" s="775"/>
      <c r="AR37" s="775"/>
      <c r="CT37" s="1294"/>
      <c r="CU37" s="1295"/>
      <c r="CV37" s="1295"/>
      <c r="CW37" s="1295"/>
      <c r="CX37" s="1295"/>
      <c r="CY37" s="1295"/>
      <c r="CZ37" s="1295"/>
      <c r="DA37" s="1296"/>
      <c r="DB37" s="784"/>
      <c r="DC37" s="785"/>
      <c r="DD37" s="785"/>
      <c r="DE37" s="785"/>
      <c r="DF37" s="785"/>
      <c r="DG37" s="785"/>
      <c r="DH37" s="785"/>
      <c r="DI37" s="785"/>
      <c r="DJ37" s="785"/>
      <c r="DK37" s="785"/>
      <c r="DL37" s="785"/>
      <c r="DM37" s="785"/>
      <c r="DN37" s="785"/>
      <c r="DO37" s="785"/>
      <c r="DP37" s="785"/>
      <c r="DQ37" s="785"/>
      <c r="DR37" s="785"/>
      <c r="DS37" s="785"/>
      <c r="DT37" s="785"/>
      <c r="DU37" s="785"/>
      <c r="DV37" s="785"/>
      <c r="DW37" s="785"/>
      <c r="DX37" s="785"/>
      <c r="DY37" s="785"/>
      <c r="DZ37" s="785"/>
      <c r="EA37" s="785"/>
      <c r="EB37" s="785"/>
      <c r="EC37" s="785"/>
      <c r="ED37" s="785"/>
      <c r="EE37" s="785"/>
      <c r="EF37" s="785"/>
      <c r="EG37" s="785"/>
      <c r="EH37" s="785"/>
      <c r="EI37" s="785"/>
      <c r="EJ37" s="785"/>
      <c r="EK37" s="785"/>
      <c r="EL37" s="743"/>
      <c r="EM37" s="744"/>
      <c r="EN37" s="744"/>
      <c r="EO37" s="744"/>
      <c r="EP37" s="744"/>
      <c r="EQ37" s="744"/>
      <c r="ER37" s="744"/>
      <c r="ES37" s="744"/>
      <c r="ET37" s="744"/>
      <c r="EU37" s="744"/>
      <c r="EV37" s="744"/>
      <c r="EW37" s="745"/>
      <c r="EX37" s="1230"/>
      <c r="EY37" s="1230"/>
      <c r="EZ37" s="1230"/>
      <c r="FA37" s="1230"/>
      <c r="FB37" s="1230"/>
      <c r="FC37" s="1230"/>
      <c r="FD37" s="1230"/>
      <c r="FE37" s="1230"/>
      <c r="FF37" s="1230"/>
      <c r="FG37" s="1230"/>
      <c r="FH37" s="1230"/>
      <c r="FI37" s="1231"/>
      <c r="FK37" s="1216"/>
      <c r="FL37" s="903"/>
      <c r="FM37" s="903"/>
      <c r="FN37" s="903"/>
      <c r="FO37" s="903"/>
      <c r="FP37" s="903"/>
      <c r="FQ37" s="903"/>
      <c r="FR37" s="903"/>
      <c r="FS37" s="903"/>
      <c r="FT37" s="903"/>
      <c r="FU37" s="903"/>
      <c r="FV37" s="903"/>
      <c r="FW37" s="903"/>
      <c r="FX37" s="903"/>
      <c r="FY37" s="903"/>
      <c r="FZ37" s="903"/>
      <c r="GA37" s="903"/>
      <c r="GB37" s="903"/>
      <c r="GC37" s="903"/>
      <c r="GD37" s="903"/>
      <c r="GE37" s="903"/>
      <c r="GF37" s="903"/>
      <c r="GG37" s="903"/>
      <c r="GH37" s="903"/>
      <c r="GI37" s="903"/>
      <c r="GJ37" s="903"/>
      <c r="GK37" s="1217"/>
    </row>
    <row r="38" spans="1:193" ht="4.5" customHeight="1" x14ac:dyDescent="0.15">
      <c r="A38" s="776"/>
      <c r="B38" s="776"/>
      <c r="C38" s="776"/>
      <c r="D38" s="776"/>
      <c r="E38" s="776"/>
      <c r="F38" s="776"/>
      <c r="G38" s="776"/>
      <c r="H38" s="776"/>
      <c r="I38" s="776"/>
      <c r="J38" s="776"/>
      <c r="K38" s="776"/>
      <c r="L38" s="776"/>
      <c r="M38" s="776"/>
      <c r="N38" s="776"/>
      <c r="O38" s="776"/>
      <c r="P38" s="776"/>
      <c r="Q38" s="776"/>
      <c r="R38" s="776"/>
      <c r="S38" s="776"/>
      <c r="T38" s="776"/>
      <c r="U38" s="776"/>
      <c r="V38" s="776"/>
      <c r="W38" s="776"/>
      <c r="X38" s="776"/>
      <c r="Y38" s="776"/>
      <c r="Z38" s="776"/>
      <c r="AA38" s="776"/>
      <c r="AB38" s="776"/>
      <c r="AC38" s="776"/>
      <c r="AD38" s="776"/>
      <c r="AE38" s="776"/>
      <c r="AF38" s="776"/>
      <c r="AG38" s="776"/>
      <c r="AH38" s="776"/>
      <c r="AI38" s="776"/>
      <c r="AJ38" s="776"/>
      <c r="AK38" s="776"/>
      <c r="AL38" s="776"/>
      <c r="AM38" s="776"/>
      <c r="AN38" s="776"/>
      <c r="AO38" s="776"/>
      <c r="AP38" s="776"/>
      <c r="AQ38" s="776"/>
      <c r="AR38" s="776"/>
      <c r="CT38" s="1294"/>
      <c r="CU38" s="1295"/>
      <c r="CV38" s="1295"/>
      <c r="CW38" s="1295"/>
      <c r="CX38" s="1295"/>
      <c r="CY38" s="1295"/>
      <c r="CZ38" s="1295"/>
      <c r="DA38" s="1296"/>
      <c r="DB38" s="784"/>
      <c r="DC38" s="785"/>
      <c r="DD38" s="785"/>
      <c r="DE38" s="785"/>
      <c r="DF38" s="785"/>
      <c r="DG38" s="785"/>
      <c r="DH38" s="785"/>
      <c r="DI38" s="785"/>
      <c r="DJ38" s="785"/>
      <c r="DK38" s="785"/>
      <c r="DL38" s="785"/>
      <c r="DM38" s="785"/>
      <c r="DN38" s="785"/>
      <c r="DO38" s="785"/>
      <c r="DP38" s="785"/>
      <c r="DQ38" s="785"/>
      <c r="DR38" s="785"/>
      <c r="DS38" s="785"/>
      <c r="DT38" s="785"/>
      <c r="DU38" s="785"/>
      <c r="DV38" s="785"/>
      <c r="DW38" s="785"/>
      <c r="DX38" s="785"/>
      <c r="DY38" s="785"/>
      <c r="DZ38" s="785"/>
      <c r="EA38" s="785"/>
      <c r="EB38" s="785"/>
      <c r="EC38" s="785"/>
      <c r="ED38" s="785"/>
      <c r="EE38" s="785"/>
      <c r="EF38" s="785"/>
      <c r="EG38" s="785"/>
      <c r="EH38" s="785"/>
      <c r="EI38" s="785"/>
      <c r="EJ38" s="785"/>
      <c r="EK38" s="785"/>
      <c r="EL38" s="743"/>
      <c r="EM38" s="744"/>
      <c r="EN38" s="744"/>
      <c r="EO38" s="744"/>
      <c r="EP38" s="744"/>
      <c r="EQ38" s="744"/>
      <c r="ER38" s="744"/>
      <c r="ES38" s="744"/>
      <c r="ET38" s="744"/>
      <c r="EU38" s="744"/>
      <c r="EV38" s="744"/>
      <c r="EW38" s="745"/>
      <c r="EX38" s="1230"/>
      <c r="EY38" s="1230"/>
      <c r="EZ38" s="1230"/>
      <c r="FA38" s="1230"/>
      <c r="FB38" s="1230"/>
      <c r="FC38" s="1230"/>
      <c r="FD38" s="1230"/>
      <c r="FE38" s="1230"/>
      <c r="FF38" s="1230"/>
      <c r="FG38" s="1230"/>
      <c r="FH38" s="1230"/>
      <c r="FI38" s="1231"/>
      <c r="FK38" s="1216"/>
      <c r="FL38" s="903"/>
      <c r="FM38" s="903"/>
      <c r="FN38" s="903"/>
      <c r="FO38" s="903"/>
      <c r="FP38" s="903"/>
      <c r="FQ38" s="903"/>
      <c r="FR38" s="903"/>
      <c r="FS38" s="903"/>
      <c r="FT38" s="903"/>
      <c r="FU38" s="903"/>
      <c r="FV38" s="903"/>
      <c r="FW38" s="903"/>
      <c r="FX38" s="903"/>
      <c r="FY38" s="903"/>
      <c r="FZ38" s="903"/>
      <c r="GA38" s="903"/>
      <c r="GB38" s="903"/>
      <c r="GC38" s="903"/>
      <c r="GD38" s="903"/>
      <c r="GE38" s="903"/>
      <c r="GF38" s="903"/>
      <c r="GG38" s="903"/>
      <c r="GH38" s="903"/>
      <c r="GI38" s="903"/>
      <c r="GJ38" s="903"/>
      <c r="GK38" s="1217"/>
    </row>
    <row r="39" spans="1:193" ht="4.5" customHeight="1" x14ac:dyDescent="0.15">
      <c r="A39" s="1244" t="s">
        <v>0</v>
      </c>
      <c r="B39" s="1245"/>
      <c r="C39" s="1245"/>
      <c r="D39" s="1245"/>
      <c r="E39" s="1245"/>
      <c r="F39" s="1245"/>
      <c r="G39" s="1245"/>
      <c r="H39" s="1245"/>
      <c r="I39" s="1245"/>
      <c r="J39" s="1246"/>
      <c r="K39" s="1247" t="s">
        <v>99</v>
      </c>
      <c r="L39" s="1248"/>
      <c r="M39" s="1248"/>
      <c r="N39" s="1248"/>
      <c r="O39" s="1248"/>
      <c r="P39" s="1248"/>
      <c r="Q39" s="1248"/>
      <c r="R39" s="1248"/>
      <c r="S39" s="1248"/>
      <c r="T39" s="1248"/>
      <c r="U39" s="1248"/>
      <c r="V39" s="1249"/>
      <c r="W39" s="1247" t="s">
        <v>100</v>
      </c>
      <c r="X39" s="1248"/>
      <c r="Y39" s="1248"/>
      <c r="Z39" s="1248"/>
      <c r="AA39" s="1248"/>
      <c r="AB39" s="1248"/>
      <c r="AC39" s="1248"/>
      <c r="AD39" s="1248"/>
      <c r="AE39" s="1248"/>
      <c r="AF39" s="1248"/>
      <c r="AG39" s="1248"/>
      <c r="AH39" s="1249"/>
      <c r="AI39" s="1247" t="s">
        <v>101</v>
      </c>
      <c r="AJ39" s="1248"/>
      <c r="AK39" s="1248"/>
      <c r="AL39" s="1248"/>
      <c r="AM39" s="1248"/>
      <c r="AN39" s="1248"/>
      <c r="AO39" s="1248"/>
      <c r="AP39" s="1248"/>
      <c r="AQ39" s="1248"/>
      <c r="AR39" s="1248"/>
      <c r="AS39" s="1248"/>
      <c r="AT39" s="1249"/>
      <c r="AU39" s="1247" t="s">
        <v>102</v>
      </c>
      <c r="AV39" s="1248"/>
      <c r="AW39" s="1248"/>
      <c r="AX39" s="1248"/>
      <c r="AY39" s="1248"/>
      <c r="AZ39" s="1248"/>
      <c r="BA39" s="1248"/>
      <c r="BB39" s="1248"/>
      <c r="BC39" s="1248"/>
      <c r="BD39" s="1248"/>
      <c r="BE39" s="1248"/>
      <c r="BF39" s="1253"/>
      <c r="BI39" s="1448" t="s">
        <v>36</v>
      </c>
      <c r="BJ39" s="1449"/>
      <c r="BK39" s="1449"/>
      <c r="BL39" s="1449"/>
      <c r="BM39" s="1449"/>
      <c r="BN39" s="1449"/>
      <c r="BO39" s="1449"/>
      <c r="BP39" s="1449"/>
      <c r="BQ39" s="1449"/>
      <c r="BR39" s="1449"/>
      <c r="BS39" s="1449"/>
      <c r="BT39" s="1449"/>
      <c r="BU39" s="1449"/>
      <c r="BV39" s="1450"/>
      <c r="BW39" s="1242">
        <v>30</v>
      </c>
      <c r="BX39" s="1243"/>
      <c r="BY39" s="1264"/>
      <c r="BZ39" s="1265"/>
      <c r="CA39" s="1266" t="str">
        <f>入力シート!$AA8</f>
        <v/>
      </c>
      <c r="CB39" s="1266"/>
      <c r="CC39" s="1266" t="str">
        <f>入力シート!$AB8</f>
        <v/>
      </c>
      <c r="CD39" s="1266"/>
      <c r="CE39" s="1266" t="str">
        <f>入力シート!$AC8</f>
        <v/>
      </c>
      <c r="CF39" s="1267"/>
      <c r="CG39" s="1445" t="str">
        <f>入力シート!$AD8</f>
        <v/>
      </c>
      <c r="CH39" s="1266"/>
      <c r="CI39" s="1266" t="str">
        <f>入力シート!$AE8</f>
        <v/>
      </c>
      <c r="CJ39" s="1266"/>
      <c r="CK39" s="1266" t="str">
        <f>入力シート!$AF8</f>
        <v/>
      </c>
      <c r="CL39" s="1446"/>
      <c r="CM39" s="1447" t="str">
        <f>入力シート!$AG8</f>
        <v/>
      </c>
      <c r="CN39" s="1266"/>
      <c r="CO39" s="1266" t="str">
        <f>入力シート!$AH8</f>
        <v/>
      </c>
      <c r="CP39" s="1266"/>
      <c r="CQ39" s="1266" t="str">
        <f>入力シート!$AI8</f>
        <v/>
      </c>
      <c r="CR39" s="1446"/>
      <c r="CT39" s="1294"/>
      <c r="CU39" s="1295"/>
      <c r="CV39" s="1295"/>
      <c r="CW39" s="1295"/>
      <c r="CX39" s="1295"/>
      <c r="CY39" s="1295"/>
      <c r="CZ39" s="1295"/>
      <c r="DA39" s="1296"/>
      <c r="DB39" s="784"/>
      <c r="DC39" s="785"/>
      <c r="DD39" s="785"/>
      <c r="DE39" s="785"/>
      <c r="DF39" s="785"/>
      <c r="DG39" s="785"/>
      <c r="DH39" s="785"/>
      <c r="DI39" s="785"/>
      <c r="DJ39" s="785"/>
      <c r="DK39" s="785"/>
      <c r="DL39" s="785"/>
      <c r="DM39" s="785"/>
      <c r="DN39" s="785"/>
      <c r="DO39" s="785"/>
      <c r="DP39" s="785"/>
      <c r="DQ39" s="785"/>
      <c r="DR39" s="785"/>
      <c r="DS39" s="785"/>
      <c r="DT39" s="785"/>
      <c r="DU39" s="785"/>
      <c r="DV39" s="785"/>
      <c r="DW39" s="785"/>
      <c r="DX39" s="785"/>
      <c r="DY39" s="785"/>
      <c r="DZ39" s="785"/>
      <c r="EA39" s="785"/>
      <c r="EB39" s="785"/>
      <c r="EC39" s="785"/>
      <c r="ED39" s="785"/>
      <c r="EE39" s="785"/>
      <c r="EF39" s="785"/>
      <c r="EG39" s="785"/>
      <c r="EH39" s="785"/>
      <c r="EI39" s="785"/>
      <c r="EJ39" s="785"/>
      <c r="EK39" s="785"/>
      <c r="EL39" s="743"/>
      <c r="EM39" s="744"/>
      <c r="EN39" s="744"/>
      <c r="EO39" s="744"/>
      <c r="EP39" s="744"/>
      <c r="EQ39" s="744"/>
      <c r="ER39" s="744"/>
      <c r="ES39" s="744"/>
      <c r="ET39" s="744"/>
      <c r="EU39" s="744"/>
      <c r="EV39" s="744"/>
      <c r="EW39" s="745"/>
      <c r="EX39" s="1232"/>
      <c r="EY39" s="1232"/>
      <c r="EZ39" s="1232"/>
      <c r="FA39" s="1232"/>
      <c r="FB39" s="1232"/>
      <c r="FC39" s="1232"/>
      <c r="FD39" s="1232"/>
      <c r="FE39" s="1232"/>
      <c r="FF39" s="1232"/>
      <c r="FG39" s="1232"/>
      <c r="FH39" s="1232"/>
      <c r="FI39" s="1231"/>
      <c r="FJ39" s="475"/>
      <c r="FK39" s="1218"/>
      <c r="FL39" s="904"/>
      <c r="FM39" s="904"/>
      <c r="FN39" s="904"/>
      <c r="FO39" s="904"/>
      <c r="FP39" s="904"/>
      <c r="FQ39" s="904"/>
      <c r="FR39" s="904"/>
      <c r="FS39" s="904"/>
      <c r="FT39" s="904"/>
      <c r="FU39" s="904"/>
      <c r="FV39" s="904"/>
      <c r="FW39" s="904"/>
      <c r="FX39" s="904"/>
      <c r="FY39" s="904"/>
      <c r="FZ39" s="904"/>
      <c r="GA39" s="904"/>
      <c r="GB39" s="904"/>
      <c r="GC39" s="904"/>
      <c r="GD39" s="904"/>
      <c r="GE39" s="904"/>
      <c r="GF39" s="904"/>
      <c r="GG39" s="904"/>
      <c r="GH39" s="904"/>
      <c r="GI39" s="904"/>
      <c r="GJ39" s="904"/>
      <c r="GK39" s="1219"/>
    </row>
    <row r="40" spans="1:193" ht="4.5" customHeight="1" x14ac:dyDescent="0.15">
      <c r="A40" s="632"/>
      <c r="B40" s="633"/>
      <c r="C40" s="633"/>
      <c r="D40" s="633"/>
      <c r="E40" s="633"/>
      <c r="F40" s="633"/>
      <c r="G40" s="633"/>
      <c r="H40" s="633"/>
      <c r="I40" s="633"/>
      <c r="J40" s="634"/>
      <c r="K40" s="1250"/>
      <c r="L40" s="1251"/>
      <c r="M40" s="1251"/>
      <c r="N40" s="1251"/>
      <c r="O40" s="1251"/>
      <c r="P40" s="1251"/>
      <c r="Q40" s="1251"/>
      <c r="R40" s="1251"/>
      <c r="S40" s="1251"/>
      <c r="T40" s="1251"/>
      <c r="U40" s="1251"/>
      <c r="V40" s="1252"/>
      <c r="W40" s="1250"/>
      <c r="X40" s="1251"/>
      <c r="Y40" s="1251"/>
      <c r="Z40" s="1251"/>
      <c r="AA40" s="1251"/>
      <c r="AB40" s="1251"/>
      <c r="AC40" s="1251"/>
      <c r="AD40" s="1251"/>
      <c r="AE40" s="1251"/>
      <c r="AF40" s="1251"/>
      <c r="AG40" s="1251"/>
      <c r="AH40" s="1252"/>
      <c r="AI40" s="1250"/>
      <c r="AJ40" s="1251"/>
      <c r="AK40" s="1251"/>
      <c r="AL40" s="1251"/>
      <c r="AM40" s="1251"/>
      <c r="AN40" s="1251"/>
      <c r="AO40" s="1251"/>
      <c r="AP40" s="1251"/>
      <c r="AQ40" s="1251"/>
      <c r="AR40" s="1251"/>
      <c r="AS40" s="1251"/>
      <c r="AT40" s="1252"/>
      <c r="AU40" s="1250"/>
      <c r="AV40" s="1251"/>
      <c r="AW40" s="1251"/>
      <c r="AX40" s="1251"/>
      <c r="AY40" s="1251"/>
      <c r="AZ40" s="1251"/>
      <c r="BA40" s="1251"/>
      <c r="BB40" s="1251"/>
      <c r="BC40" s="1251"/>
      <c r="BD40" s="1251"/>
      <c r="BE40" s="1251"/>
      <c r="BF40" s="1254"/>
      <c r="BI40" s="1169"/>
      <c r="BJ40" s="1170"/>
      <c r="BK40" s="1170"/>
      <c r="BL40" s="1170"/>
      <c r="BM40" s="1170"/>
      <c r="BN40" s="1170"/>
      <c r="BO40" s="1170"/>
      <c r="BP40" s="1170"/>
      <c r="BQ40" s="1170"/>
      <c r="BR40" s="1170"/>
      <c r="BS40" s="1170"/>
      <c r="BT40" s="1170"/>
      <c r="BU40" s="1170"/>
      <c r="BV40" s="1171"/>
      <c r="BW40" s="1187"/>
      <c r="BX40" s="1188"/>
      <c r="BY40" s="625"/>
      <c r="BZ40" s="626"/>
      <c r="CA40" s="689"/>
      <c r="CB40" s="689"/>
      <c r="CC40" s="689"/>
      <c r="CD40" s="689"/>
      <c r="CE40" s="689"/>
      <c r="CF40" s="690"/>
      <c r="CG40" s="755"/>
      <c r="CH40" s="689"/>
      <c r="CI40" s="689"/>
      <c r="CJ40" s="689"/>
      <c r="CK40" s="689"/>
      <c r="CL40" s="722"/>
      <c r="CM40" s="694"/>
      <c r="CN40" s="689"/>
      <c r="CO40" s="689"/>
      <c r="CP40" s="689"/>
      <c r="CQ40" s="689"/>
      <c r="CR40" s="722"/>
      <c r="CT40" s="1294"/>
      <c r="CU40" s="1295"/>
      <c r="CV40" s="1295"/>
      <c r="CW40" s="1295"/>
      <c r="CX40" s="1295"/>
      <c r="CY40" s="1295"/>
      <c r="CZ40" s="1295"/>
      <c r="DA40" s="1296"/>
      <c r="DB40" s="1071" t="s">
        <v>94</v>
      </c>
      <c r="DC40" s="1072"/>
      <c r="DD40" s="1072"/>
      <c r="DE40" s="1072"/>
      <c r="DF40" s="1072"/>
      <c r="DG40" s="1073"/>
      <c r="DH40" s="1124" t="str">
        <f>入力シート!$O$84</f>
        <v/>
      </c>
      <c r="DI40" s="1125"/>
      <c r="DJ40" s="1125"/>
      <c r="DK40" s="1125"/>
      <c r="DL40" s="1125"/>
      <c r="DM40" s="1125"/>
      <c r="DN40" s="1125"/>
      <c r="DO40" s="1125"/>
      <c r="DP40" s="1125"/>
      <c r="DQ40" s="1125"/>
      <c r="DR40" s="1125"/>
      <c r="DS40" s="1125"/>
      <c r="DT40" s="1125"/>
      <c r="DU40" s="1125"/>
      <c r="DV40" s="1125"/>
      <c r="DW40" s="1125"/>
      <c r="DX40" s="1125"/>
      <c r="DY40" s="1125"/>
      <c r="DZ40" s="1125"/>
      <c r="EA40" s="1125"/>
      <c r="EB40" s="1125"/>
      <c r="EC40" s="1125"/>
      <c r="ED40" s="1125"/>
      <c r="EE40" s="1125"/>
      <c r="EF40" s="1126"/>
      <c r="EG40" s="638" t="s">
        <v>24</v>
      </c>
      <c r="EH40" s="720"/>
      <c r="EI40" s="720"/>
      <c r="EJ40" s="720"/>
      <c r="EK40" s="720"/>
      <c r="EL40" s="720"/>
      <c r="EM40" s="720"/>
      <c r="EN40" s="720"/>
      <c r="EO40" s="720"/>
      <c r="EP40" s="720"/>
      <c r="EQ40" s="720"/>
      <c r="ER40" s="720"/>
      <c r="ES40" s="720"/>
      <c r="ET40" s="720"/>
      <c r="EU40" s="720"/>
      <c r="EV40" s="720"/>
      <c r="EW40" s="720"/>
      <c r="EX40" s="638" t="s">
        <v>158</v>
      </c>
      <c r="EY40" s="638"/>
      <c r="EZ40" s="638"/>
      <c r="FA40" s="638"/>
      <c r="FB40" s="638"/>
      <c r="FC40" s="638"/>
      <c r="FD40" s="731" t="s">
        <v>195</v>
      </c>
      <c r="FE40" s="737"/>
      <c r="FF40" s="737"/>
      <c r="FG40" s="737"/>
      <c r="FH40" s="737"/>
      <c r="FI40" s="1076"/>
      <c r="FJ40" s="475"/>
      <c r="FK40" s="1239" t="s">
        <v>94</v>
      </c>
      <c r="FL40" s="1051"/>
      <c r="FM40" s="1051"/>
      <c r="FN40" s="1051"/>
      <c r="FO40" s="1051"/>
      <c r="FP40" s="1240"/>
      <c r="FQ40" s="1223" t="str">
        <f>IF(入力シート!$AS$9="","",入力シート!$AS$9)</f>
        <v/>
      </c>
      <c r="FR40" s="1224"/>
      <c r="FS40" s="1224"/>
      <c r="FT40" s="1224"/>
      <c r="FU40" s="1224"/>
      <c r="FV40" s="1224"/>
      <c r="FW40" s="1224"/>
      <c r="FX40" s="1224"/>
      <c r="FY40" s="1224"/>
      <c r="FZ40" s="1224"/>
      <c r="GA40" s="1224"/>
      <c r="GB40" s="1224"/>
      <c r="GC40" s="1224"/>
      <c r="GD40" s="1224"/>
      <c r="GE40" s="1224"/>
      <c r="GF40" s="1224"/>
      <c r="GG40" s="1224"/>
      <c r="GH40" s="1224"/>
      <c r="GI40" s="1224"/>
      <c r="GJ40" s="1224"/>
      <c r="GK40" s="1225"/>
    </row>
    <row r="41" spans="1:193" ht="4.5" customHeight="1" x14ac:dyDescent="0.15">
      <c r="A41" s="632"/>
      <c r="B41" s="633"/>
      <c r="C41" s="633"/>
      <c r="D41" s="633"/>
      <c r="E41" s="633"/>
      <c r="F41" s="633"/>
      <c r="G41" s="633"/>
      <c r="H41" s="633"/>
      <c r="I41" s="633"/>
      <c r="J41" s="634"/>
      <c r="K41" s="1255" t="str">
        <f>IF(入力シート!$C$13="","",入力シート!$C$13)</f>
        <v/>
      </c>
      <c r="L41" s="1256"/>
      <c r="M41" s="1256"/>
      <c r="N41" s="1256"/>
      <c r="O41" s="1256"/>
      <c r="P41" s="1256"/>
      <c r="Q41" s="1256"/>
      <c r="R41" s="1256"/>
      <c r="S41" s="1256"/>
      <c r="T41" s="1256"/>
      <c r="U41" s="1256"/>
      <c r="V41" s="1257"/>
      <c r="W41" s="1255" t="str">
        <f>IF(入力シート!$D$13="","",入力シート!$D$13)</f>
        <v/>
      </c>
      <c r="X41" s="1256"/>
      <c r="Y41" s="1256"/>
      <c r="Z41" s="1256"/>
      <c r="AA41" s="1256"/>
      <c r="AB41" s="1256"/>
      <c r="AC41" s="1256"/>
      <c r="AD41" s="1256"/>
      <c r="AE41" s="1256"/>
      <c r="AF41" s="1256"/>
      <c r="AG41" s="1256"/>
      <c r="AH41" s="1257"/>
      <c r="AI41" s="658" t="str">
        <f>IF(入力シート!$E$13="","",入力シート!$E$13)</f>
        <v/>
      </c>
      <c r="AJ41" s="659"/>
      <c r="AK41" s="659"/>
      <c r="AL41" s="659"/>
      <c r="AM41" s="659"/>
      <c r="AN41" s="659"/>
      <c r="AO41" s="659"/>
      <c r="AP41" s="659"/>
      <c r="AQ41" s="659"/>
      <c r="AR41" s="659"/>
      <c r="AS41" s="659"/>
      <c r="AT41" s="1175"/>
      <c r="AU41" s="658" t="str">
        <f>入力シート!$F$13</f>
        <v/>
      </c>
      <c r="AV41" s="659"/>
      <c r="AW41" s="659"/>
      <c r="AX41" s="659"/>
      <c r="AY41" s="659"/>
      <c r="AZ41" s="659"/>
      <c r="BA41" s="659"/>
      <c r="BB41" s="659"/>
      <c r="BC41" s="659"/>
      <c r="BD41" s="659"/>
      <c r="BE41" s="659"/>
      <c r="BF41" s="660"/>
      <c r="BI41" s="1169"/>
      <c r="BJ41" s="1170"/>
      <c r="BK41" s="1170"/>
      <c r="BL41" s="1170"/>
      <c r="BM41" s="1170"/>
      <c r="BN41" s="1170"/>
      <c r="BO41" s="1170"/>
      <c r="BP41" s="1170"/>
      <c r="BQ41" s="1170"/>
      <c r="BR41" s="1170"/>
      <c r="BS41" s="1170"/>
      <c r="BT41" s="1170"/>
      <c r="BU41" s="1170"/>
      <c r="BV41" s="1171"/>
      <c r="BW41" s="1187"/>
      <c r="BX41" s="1188"/>
      <c r="BY41" s="625"/>
      <c r="BZ41" s="626"/>
      <c r="CA41" s="689"/>
      <c r="CB41" s="689"/>
      <c r="CC41" s="689"/>
      <c r="CD41" s="689"/>
      <c r="CE41" s="689"/>
      <c r="CF41" s="690"/>
      <c r="CG41" s="755"/>
      <c r="CH41" s="689"/>
      <c r="CI41" s="689"/>
      <c r="CJ41" s="689"/>
      <c r="CK41" s="689"/>
      <c r="CL41" s="722"/>
      <c r="CM41" s="694"/>
      <c r="CN41" s="689"/>
      <c r="CO41" s="689"/>
      <c r="CP41" s="689"/>
      <c r="CQ41" s="689"/>
      <c r="CR41" s="722"/>
      <c r="CT41" s="1294"/>
      <c r="CU41" s="1295"/>
      <c r="CV41" s="1295"/>
      <c r="CW41" s="1295"/>
      <c r="CX41" s="1295"/>
      <c r="CY41" s="1295"/>
      <c r="CZ41" s="1295"/>
      <c r="DA41" s="1296"/>
      <c r="DB41" s="1074"/>
      <c r="DC41" s="946"/>
      <c r="DD41" s="946"/>
      <c r="DE41" s="946"/>
      <c r="DF41" s="946"/>
      <c r="DG41" s="1075"/>
      <c r="DH41" s="792"/>
      <c r="DI41" s="793"/>
      <c r="DJ41" s="793"/>
      <c r="DK41" s="793"/>
      <c r="DL41" s="793"/>
      <c r="DM41" s="793"/>
      <c r="DN41" s="793"/>
      <c r="DO41" s="793"/>
      <c r="DP41" s="793"/>
      <c r="DQ41" s="793"/>
      <c r="DR41" s="793"/>
      <c r="DS41" s="793"/>
      <c r="DT41" s="793"/>
      <c r="DU41" s="793"/>
      <c r="DV41" s="793"/>
      <c r="DW41" s="793"/>
      <c r="DX41" s="793"/>
      <c r="DY41" s="793"/>
      <c r="DZ41" s="793"/>
      <c r="EA41" s="793"/>
      <c r="EB41" s="793"/>
      <c r="EC41" s="793"/>
      <c r="ED41" s="793"/>
      <c r="EE41" s="793"/>
      <c r="EF41" s="794"/>
      <c r="EG41" s="720"/>
      <c r="EH41" s="720"/>
      <c r="EI41" s="720"/>
      <c r="EJ41" s="720"/>
      <c r="EK41" s="720"/>
      <c r="EL41" s="720"/>
      <c r="EM41" s="720"/>
      <c r="EN41" s="720"/>
      <c r="EO41" s="720"/>
      <c r="EP41" s="720"/>
      <c r="EQ41" s="720"/>
      <c r="ER41" s="720"/>
      <c r="ES41" s="720"/>
      <c r="ET41" s="720"/>
      <c r="EU41" s="720"/>
      <c r="EV41" s="720"/>
      <c r="EW41" s="720"/>
      <c r="EX41" s="638"/>
      <c r="EY41" s="638"/>
      <c r="EZ41" s="638"/>
      <c r="FA41" s="638"/>
      <c r="FB41" s="638"/>
      <c r="FC41" s="638"/>
      <c r="FD41" s="945"/>
      <c r="FE41" s="946"/>
      <c r="FF41" s="946"/>
      <c r="FG41" s="946"/>
      <c r="FH41" s="946"/>
      <c r="FI41" s="1077"/>
      <c r="FJ41" s="475"/>
      <c r="FK41" s="1220"/>
      <c r="FL41" s="1221"/>
      <c r="FM41" s="1221"/>
      <c r="FN41" s="1221"/>
      <c r="FO41" s="1221"/>
      <c r="FP41" s="1241"/>
      <c r="FQ41" s="792"/>
      <c r="FR41" s="793"/>
      <c r="FS41" s="793"/>
      <c r="FT41" s="793"/>
      <c r="FU41" s="793"/>
      <c r="FV41" s="793"/>
      <c r="FW41" s="793"/>
      <c r="FX41" s="793"/>
      <c r="FY41" s="793"/>
      <c r="FZ41" s="793"/>
      <c r="GA41" s="793"/>
      <c r="GB41" s="793"/>
      <c r="GC41" s="793"/>
      <c r="GD41" s="793"/>
      <c r="GE41" s="793"/>
      <c r="GF41" s="793"/>
      <c r="GG41" s="793"/>
      <c r="GH41" s="793"/>
      <c r="GI41" s="793"/>
      <c r="GJ41" s="793"/>
      <c r="GK41" s="1226"/>
    </row>
    <row r="42" spans="1:193" ht="4.5" customHeight="1" x14ac:dyDescent="0.15">
      <c r="A42" s="632"/>
      <c r="B42" s="633"/>
      <c r="C42" s="633"/>
      <c r="D42" s="633"/>
      <c r="E42" s="633"/>
      <c r="F42" s="633"/>
      <c r="G42" s="633"/>
      <c r="H42" s="633"/>
      <c r="I42" s="633"/>
      <c r="J42" s="634"/>
      <c r="K42" s="1258"/>
      <c r="L42" s="1259"/>
      <c r="M42" s="1259"/>
      <c r="N42" s="1259"/>
      <c r="O42" s="1259"/>
      <c r="P42" s="1259"/>
      <c r="Q42" s="1259"/>
      <c r="R42" s="1259"/>
      <c r="S42" s="1259"/>
      <c r="T42" s="1259"/>
      <c r="U42" s="1259"/>
      <c r="V42" s="1260"/>
      <c r="W42" s="1258"/>
      <c r="X42" s="1259"/>
      <c r="Y42" s="1259"/>
      <c r="Z42" s="1259"/>
      <c r="AA42" s="1259"/>
      <c r="AB42" s="1259"/>
      <c r="AC42" s="1259"/>
      <c r="AD42" s="1259"/>
      <c r="AE42" s="1259"/>
      <c r="AF42" s="1259"/>
      <c r="AG42" s="1259"/>
      <c r="AH42" s="1260"/>
      <c r="AI42" s="661"/>
      <c r="AJ42" s="662"/>
      <c r="AK42" s="662"/>
      <c r="AL42" s="662"/>
      <c r="AM42" s="662"/>
      <c r="AN42" s="662"/>
      <c r="AO42" s="662"/>
      <c r="AP42" s="662"/>
      <c r="AQ42" s="662"/>
      <c r="AR42" s="662"/>
      <c r="AS42" s="662"/>
      <c r="AT42" s="1176"/>
      <c r="AU42" s="661"/>
      <c r="AV42" s="662"/>
      <c r="AW42" s="662"/>
      <c r="AX42" s="662"/>
      <c r="AY42" s="662"/>
      <c r="AZ42" s="662"/>
      <c r="BA42" s="662"/>
      <c r="BB42" s="662"/>
      <c r="BC42" s="662"/>
      <c r="BD42" s="662"/>
      <c r="BE42" s="662"/>
      <c r="BF42" s="663"/>
      <c r="BI42" s="1169"/>
      <c r="BJ42" s="1170"/>
      <c r="BK42" s="1170"/>
      <c r="BL42" s="1170"/>
      <c r="BM42" s="1170"/>
      <c r="BN42" s="1170"/>
      <c r="BO42" s="1170"/>
      <c r="BP42" s="1170"/>
      <c r="BQ42" s="1170"/>
      <c r="BR42" s="1170"/>
      <c r="BS42" s="1170"/>
      <c r="BT42" s="1170"/>
      <c r="BU42" s="1170"/>
      <c r="BV42" s="1171"/>
      <c r="BW42" s="1187"/>
      <c r="BX42" s="1188"/>
      <c r="BY42" s="625"/>
      <c r="BZ42" s="626"/>
      <c r="CA42" s="689"/>
      <c r="CB42" s="689"/>
      <c r="CC42" s="689"/>
      <c r="CD42" s="689"/>
      <c r="CE42" s="689"/>
      <c r="CF42" s="690"/>
      <c r="CG42" s="755"/>
      <c r="CH42" s="689"/>
      <c r="CI42" s="689"/>
      <c r="CJ42" s="689"/>
      <c r="CK42" s="689"/>
      <c r="CL42" s="722"/>
      <c r="CM42" s="694"/>
      <c r="CN42" s="689"/>
      <c r="CO42" s="689"/>
      <c r="CP42" s="689"/>
      <c r="CQ42" s="689"/>
      <c r="CR42" s="722"/>
      <c r="CT42" s="1294"/>
      <c r="CU42" s="1295"/>
      <c r="CV42" s="1295"/>
      <c r="CW42" s="1295"/>
      <c r="CX42" s="1295"/>
      <c r="CY42" s="1295"/>
      <c r="CZ42" s="1295"/>
      <c r="DA42" s="1296"/>
      <c r="DB42" s="1074"/>
      <c r="DC42" s="946"/>
      <c r="DD42" s="946"/>
      <c r="DE42" s="946"/>
      <c r="DF42" s="946"/>
      <c r="DG42" s="1075"/>
      <c r="DH42" s="795"/>
      <c r="DI42" s="796"/>
      <c r="DJ42" s="796"/>
      <c r="DK42" s="796"/>
      <c r="DL42" s="796"/>
      <c r="DM42" s="796"/>
      <c r="DN42" s="796"/>
      <c r="DO42" s="796"/>
      <c r="DP42" s="796"/>
      <c r="DQ42" s="796"/>
      <c r="DR42" s="796"/>
      <c r="DS42" s="796"/>
      <c r="DT42" s="796"/>
      <c r="DU42" s="796"/>
      <c r="DV42" s="796"/>
      <c r="DW42" s="796"/>
      <c r="DX42" s="796"/>
      <c r="DY42" s="796"/>
      <c r="DZ42" s="796"/>
      <c r="EA42" s="796"/>
      <c r="EB42" s="796"/>
      <c r="EC42" s="796"/>
      <c r="ED42" s="796"/>
      <c r="EE42" s="796"/>
      <c r="EF42" s="797"/>
      <c r="EG42" s="720"/>
      <c r="EH42" s="720"/>
      <c r="EI42" s="720"/>
      <c r="EJ42" s="720"/>
      <c r="EK42" s="720"/>
      <c r="EL42" s="720"/>
      <c r="EM42" s="720"/>
      <c r="EN42" s="720"/>
      <c r="EO42" s="720"/>
      <c r="EP42" s="720"/>
      <c r="EQ42" s="720"/>
      <c r="ER42" s="720"/>
      <c r="ES42" s="720"/>
      <c r="ET42" s="720"/>
      <c r="EU42" s="720"/>
      <c r="EV42" s="720"/>
      <c r="EW42" s="720"/>
      <c r="EX42" s="638"/>
      <c r="EY42" s="638"/>
      <c r="EZ42" s="638"/>
      <c r="FA42" s="638"/>
      <c r="FB42" s="638"/>
      <c r="FC42" s="638"/>
      <c r="FD42" s="945"/>
      <c r="FE42" s="946"/>
      <c r="FF42" s="946"/>
      <c r="FG42" s="946"/>
      <c r="FH42" s="946"/>
      <c r="FI42" s="1077"/>
      <c r="FJ42" s="475"/>
      <c r="FK42" s="1220"/>
      <c r="FL42" s="1221"/>
      <c r="FM42" s="1221"/>
      <c r="FN42" s="1221"/>
      <c r="FO42" s="1221"/>
      <c r="FP42" s="1241"/>
      <c r="FQ42" s="795"/>
      <c r="FR42" s="796"/>
      <c r="FS42" s="796"/>
      <c r="FT42" s="796"/>
      <c r="FU42" s="796"/>
      <c r="FV42" s="796"/>
      <c r="FW42" s="796"/>
      <c r="FX42" s="796"/>
      <c r="FY42" s="796"/>
      <c r="FZ42" s="796"/>
      <c r="GA42" s="796"/>
      <c r="GB42" s="796"/>
      <c r="GC42" s="796"/>
      <c r="GD42" s="796"/>
      <c r="GE42" s="796"/>
      <c r="GF42" s="796"/>
      <c r="GG42" s="796"/>
      <c r="GH42" s="796"/>
      <c r="GI42" s="796"/>
      <c r="GJ42" s="796"/>
      <c r="GK42" s="1227"/>
    </row>
    <row r="43" spans="1:193" ht="4.5" customHeight="1" x14ac:dyDescent="0.15">
      <c r="A43" s="632"/>
      <c r="B43" s="633"/>
      <c r="C43" s="633"/>
      <c r="D43" s="633"/>
      <c r="E43" s="633"/>
      <c r="F43" s="633"/>
      <c r="G43" s="633"/>
      <c r="H43" s="633"/>
      <c r="I43" s="633"/>
      <c r="J43" s="634"/>
      <c r="K43" s="1258"/>
      <c r="L43" s="1259"/>
      <c r="M43" s="1259"/>
      <c r="N43" s="1259"/>
      <c r="O43" s="1259"/>
      <c r="P43" s="1259"/>
      <c r="Q43" s="1259"/>
      <c r="R43" s="1259"/>
      <c r="S43" s="1259"/>
      <c r="T43" s="1259"/>
      <c r="U43" s="1259"/>
      <c r="V43" s="1260"/>
      <c r="W43" s="1258"/>
      <c r="X43" s="1259"/>
      <c r="Y43" s="1259"/>
      <c r="Z43" s="1259"/>
      <c r="AA43" s="1259"/>
      <c r="AB43" s="1259"/>
      <c r="AC43" s="1259"/>
      <c r="AD43" s="1259"/>
      <c r="AE43" s="1259"/>
      <c r="AF43" s="1259"/>
      <c r="AG43" s="1259"/>
      <c r="AH43" s="1260"/>
      <c r="AI43" s="661"/>
      <c r="AJ43" s="662"/>
      <c r="AK43" s="662"/>
      <c r="AL43" s="662"/>
      <c r="AM43" s="662"/>
      <c r="AN43" s="662"/>
      <c r="AO43" s="662"/>
      <c r="AP43" s="662"/>
      <c r="AQ43" s="662"/>
      <c r="AR43" s="662"/>
      <c r="AS43" s="662"/>
      <c r="AT43" s="1176"/>
      <c r="AU43" s="661"/>
      <c r="AV43" s="662"/>
      <c r="AW43" s="662"/>
      <c r="AX43" s="662"/>
      <c r="AY43" s="662"/>
      <c r="AZ43" s="662"/>
      <c r="BA43" s="662"/>
      <c r="BB43" s="662"/>
      <c r="BC43" s="662"/>
      <c r="BD43" s="662"/>
      <c r="BE43" s="662"/>
      <c r="BF43" s="663"/>
      <c r="BG43" s="474"/>
      <c r="BH43" s="474"/>
      <c r="BI43" s="1169" t="s">
        <v>37</v>
      </c>
      <c r="BJ43" s="1170"/>
      <c r="BK43" s="1170"/>
      <c r="BL43" s="1170"/>
      <c r="BM43" s="1170"/>
      <c r="BN43" s="1170"/>
      <c r="BO43" s="1170"/>
      <c r="BP43" s="1170"/>
      <c r="BQ43" s="1170"/>
      <c r="BR43" s="1170"/>
      <c r="BS43" s="1170"/>
      <c r="BT43" s="1170"/>
      <c r="BU43" s="1170"/>
      <c r="BV43" s="1171"/>
      <c r="BW43" s="1187">
        <v>33</v>
      </c>
      <c r="BX43" s="1188"/>
      <c r="BY43" s="625"/>
      <c r="BZ43" s="626"/>
      <c r="CA43" s="689" t="str">
        <f>入力シート!$AA9</f>
        <v/>
      </c>
      <c r="CB43" s="689"/>
      <c r="CC43" s="689" t="str">
        <f>入力シート!$AB9</f>
        <v/>
      </c>
      <c r="CD43" s="689"/>
      <c r="CE43" s="689" t="str">
        <f>入力シート!$AC9</f>
        <v/>
      </c>
      <c r="CF43" s="690"/>
      <c r="CG43" s="755" t="str">
        <f>入力シート!$AD9</f>
        <v/>
      </c>
      <c r="CH43" s="689"/>
      <c r="CI43" s="689" t="str">
        <f>入力シート!$AE9</f>
        <v/>
      </c>
      <c r="CJ43" s="689"/>
      <c r="CK43" s="689" t="str">
        <f>入力シート!$AF9</f>
        <v/>
      </c>
      <c r="CL43" s="722"/>
      <c r="CM43" s="694" t="str">
        <f>入力シート!$AG9</f>
        <v/>
      </c>
      <c r="CN43" s="689"/>
      <c r="CO43" s="689" t="str">
        <f>入力シート!$AH9</f>
        <v/>
      </c>
      <c r="CP43" s="689"/>
      <c r="CQ43" s="689" t="str">
        <f>入力シート!$AI9</f>
        <v/>
      </c>
      <c r="CR43" s="722"/>
      <c r="CT43" s="1294"/>
      <c r="CU43" s="1295"/>
      <c r="CV43" s="1295"/>
      <c r="CW43" s="1295"/>
      <c r="CX43" s="1295"/>
      <c r="CY43" s="1295"/>
      <c r="CZ43" s="1295"/>
      <c r="DA43" s="1296"/>
      <c r="DB43" s="1061" t="s">
        <v>23</v>
      </c>
      <c r="DC43" s="1062"/>
      <c r="DD43" s="1062"/>
      <c r="DE43" s="1062"/>
      <c r="DF43" s="1062"/>
      <c r="DG43" s="1063"/>
      <c r="DH43" s="1070" t="str">
        <f>入力シート!$N$84</f>
        <v/>
      </c>
      <c r="DI43" s="1070"/>
      <c r="DJ43" s="1070"/>
      <c r="DK43" s="1070"/>
      <c r="DL43" s="1070"/>
      <c r="DM43" s="1070"/>
      <c r="DN43" s="1070"/>
      <c r="DO43" s="1070"/>
      <c r="DP43" s="1070"/>
      <c r="DQ43" s="1070"/>
      <c r="DR43" s="1070"/>
      <c r="DS43" s="1070"/>
      <c r="DT43" s="1070"/>
      <c r="DU43" s="1070"/>
      <c r="DV43" s="1070"/>
      <c r="DW43" s="1070"/>
      <c r="DX43" s="1070"/>
      <c r="DY43" s="1070"/>
      <c r="DZ43" s="1070"/>
      <c r="EA43" s="1070"/>
      <c r="EB43" s="1070"/>
      <c r="EC43" s="1070"/>
      <c r="ED43" s="1070"/>
      <c r="EE43" s="1070"/>
      <c r="EF43" s="1070"/>
      <c r="EG43" s="717" t="str">
        <f>入力シート!$Z$84</f>
        <v/>
      </c>
      <c r="EH43" s="718"/>
      <c r="EI43" s="718"/>
      <c r="EJ43" s="718"/>
      <c r="EK43" s="718"/>
      <c r="EL43" s="718"/>
      <c r="EM43" s="718"/>
      <c r="EN43" s="718"/>
      <c r="EO43" s="718"/>
      <c r="EP43" s="718"/>
      <c r="EQ43" s="718"/>
      <c r="ER43" s="718"/>
      <c r="ES43" s="718"/>
      <c r="ET43" s="718"/>
      <c r="EU43" s="718"/>
      <c r="EV43" s="718"/>
      <c r="EW43" s="718"/>
      <c r="EX43" s="719" t="str">
        <f>入力シート!$AM$84</f>
        <v/>
      </c>
      <c r="EY43" s="719"/>
      <c r="EZ43" s="719"/>
      <c r="FA43" s="719"/>
      <c r="FB43" s="719"/>
      <c r="FC43" s="719"/>
      <c r="FD43" s="1011" t="str">
        <f>入力シート!$AN$84</f>
        <v/>
      </c>
      <c r="FE43" s="879"/>
      <c r="FF43" s="879"/>
      <c r="FG43" s="879"/>
      <c r="FH43" s="879"/>
      <c r="FI43" s="809"/>
      <c r="FJ43" s="475"/>
      <c r="FK43" s="1203" t="s">
        <v>23</v>
      </c>
      <c r="FL43" s="1204"/>
      <c r="FM43" s="1204"/>
      <c r="FN43" s="1204"/>
      <c r="FO43" s="1204"/>
      <c r="FP43" s="1205"/>
      <c r="FQ43" s="1209" t="str">
        <f>IF(入力シート!$AR$9="","",入力シート!$AR$9)</f>
        <v/>
      </c>
      <c r="FR43" s="1209"/>
      <c r="FS43" s="1209"/>
      <c r="FT43" s="1209"/>
      <c r="FU43" s="1209"/>
      <c r="FV43" s="1209"/>
      <c r="FW43" s="1209"/>
      <c r="FX43" s="1209"/>
      <c r="FY43" s="1209"/>
      <c r="FZ43" s="1209"/>
      <c r="GA43" s="1209"/>
      <c r="GB43" s="1209"/>
      <c r="GC43" s="1209"/>
      <c r="GD43" s="1209"/>
      <c r="GE43" s="1209"/>
      <c r="GF43" s="1209"/>
      <c r="GG43" s="1209"/>
      <c r="GH43" s="1209"/>
      <c r="GI43" s="1209"/>
      <c r="GJ43" s="1209"/>
      <c r="GK43" s="1210"/>
    </row>
    <row r="44" spans="1:193" ht="4.5" customHeight="1" x14ac:dyDescent="0.15">
      <c r="A44" s="691"/>
      <c r="B44" s="692"/>
      <c r="C44" s="692"/>
      <c r="D44" s="692"/>
      <c r="E44" s="692"/>
      <c r="F44" s="692"/>
      <c r="G44" s="692"/>
      <c r="H44" s="692"/>
      <c r="I44" s="692"/>
      <c r="J44" s="693"/>
      <c r="K44" s="1261"/>
      <c r="L44" s="1262"/>
      <c r="M44" s="1262"/>
      <c r="N44" s="1262"/>
      <c r="O44" s="1262"/>
      <c r="P44" s="1262"/>
      <c r="Q44" s="1262"/>
      <c r="R44" s="1262"/>
      <c r="S44" s="1262"/>
      <c r="T44" s="1262"/>
      <c r="U44" s="1262"/>
      <c r="V44" s="1263"/>
      <c r="W44" s="1261"/>
      <c r="X44" s="1262"/>
      <c r="Y44" s="1262"/>
      <c r="Z44" s="1262"/>
      <c r="AA44" s="1262"/>
      <c r="AB44" s="1262"/>
      <c r="AC44" s="1262"/>
      <c r="AD44" s="1262"/>
      <c r="AE44" s="1262"/>
      <c r="AF44" s="1262"/>
      <c r="AG44" s="1262"/>
      <c r="AH44" s="1263"/>
      <c r="AI44" s="1085"/>
      <c r="AJ44" s="1086"/>
      <c r="AK44" s="1086"/>
      <c r="AL44" s="1086"/>
      <c r="AM44" s="1086"/>
      <c r="AN44" s="1086"/>
      <c r="AO44" s="1086"/>
      <c r="AP44" s="1086"/>
      <c r="AQ44" s="1086"/>
      <c r="AR44" s="1086"/>
      <c r="AS44" s="1086"/>
      <c r="AT44" s="1177"/>
      <c r="AU44" s="1085"/>
      <c r="AV44" s="1086"/>
      <c r="AW44" s="1086"/>
      <c r="AX44" s="1086"/>
      <c r="AY44" s="1086"/>
      <c r="AZ44" s="1086"/>
      <c r="BA44" s="1086"/>
      <c r="BB44" s="1086"/>
      <c r="BC44" s="1086"/>
      <c r="BD44" s="1086"/>
      <c r="BE44" s="1086"/>
      <c r="BF44" s="1087"/>
      <c r="BG44" s="474"/>
      <c r="BH44" s="474"/>
      <c r="BI44" s="1169"/>
      <c r="BJ44" s="1170"/>
      <c r="BK44" s="1170"/>
      <c r="BL44" s="1170"/>
      <c r="BM44" s="1170"/>
      <c r="BN44" s="1170"/>
      <c r="BO44" s="1170"/>
      <c r="BP44" s="1170"/>
      <c r="BQ44" s="1170"/>
      <c r="BR44" s="1170"/>
      <c r="BS44" s="1170"/>
      <c r="BT44" s="1170"/>
      <c r="BU44" s="1170"/>
      <c r="BV44" s="1171"/>
      <c r="BW44" s="1187"/>
      <c r="BX44" s="1188"/>
      <c r="BY44" s="625"/>
      <c r="BZ44" s="626"/>
      <c r="CA44" s="689"/>
      <c r="CB44" s="689"/>
      <c r="CC44" s="689"/>
      <c r="CD44" s="689"/>
      <c r="CE44" s="689"/>
      <c r="CF44" s="690"/>
      <c r="CG44" s="755"/>
      <c r="CH44" s="689"/>
      <c r="CI44" s="689"/>
      <c r="CJ44" s="689"/>
      <c r="CK44" s="689"/>
      <c r="CL44" s="722"/>
      <c r="CM44" s="694"/>
      <c r="CN44" s="689"/>
      <c r="CO44" s="689"/>
      <c r="CP44" s="689"/>
      <c r="CQ44" s="689"/>
      <c r="CR44" s="722"/>
      <c r="CT44" s="1294"/>
      <c r="CU44" s="1295"/>
      <c r="CV44" s="1295"/>
      <c r="CW44" s="1295"/>
      <c r="CX44" s="1295"/>
      <c r="CY44" s="1295"/>
      <c r="CZ44" s="1295"/>
      <c r="DA44" s="1296"/>
      <c r="DB44" s="1064"/>
      <c r="DC44" s="1065"/>
      <c r="DD44" s="1065"/>
      <c r="DE44" s="1065"/>
      <c r="DF44" s="1065"/>
      <c r="DG44" s="1066"/>
      <c r="DH44" s="616"/>
      <c r="DI44" s="616"/>
      <c r="DJ44" s="616"/>
      <c r="DK44" s="616"/>
      <c r="DL44" s="616"/>
      <c r="DM44" s="616"/>
      <c r="DN44" s="616"/>
      <c r="DO44" s="616"/>
      <c r="DP44" s="616"/>
      <c r="DQ44" s="616"/>
      <c r="DR44" s="616"/>
      <c r="DS44" s="616"/>
      <c r="DT44" s="616"/>
      <c r="DU44" s="616"/>
      <c r="DV44" s="616"/>
      <c r="DW44" s="616"/>
      <c r="DX44" s="616"/>
      <c r="DY44" s="616"/>
      <c r="DZ44" s="616"/>
      <c r="EA44" s="616"/>
      <c r="EB44" s="616"/>
      <c r="EC44" s="616"/>
      <c r="ED44" s="616"/>
      <c r="EE44" s="616"/>
      <c r="EF44" s="616"/>
      <c r="EG44" s="718"/>
      <c r="EH44" s="718"/>
      <c r="EI44" s="718"/>
      <c r="EJ44" s="718"/>
      <c r="EK44" s="718"/>
      <c r="EL44" s="718"/>
      <c r="EM44" s="718"/>
      <c r="EN44" s="718"/>
      <c r="EO44" s="718"/>
      <c r="EP44" s="718"/>
      <c r="EQ44" s="718"/>
      <c r="ER44" s="718"/>
      <c r="ES44" s="718"/>
      <c r="ET44" s="718"/>
      <c r="EU44" s="718"/>
      <c r="EV44" s="718"/>
      <c r="EW44" s="718"/>
      <c r="EX44" s="719"/>
      <c r="EY44" s="719"/>
      <c r="EZ44" s="719"/>
      <c r="FA44" s="719"/>
      <c r="FB44" s="719"/>
      <c r="FC44" s="719"/>
      <c r="FD44" s="861"/>
      <c r="FE44" s="609"/>
      <c r="FF44" s="609"/>
      <c r="FG44" s="609"/>
      <c r="FH44" s="609"/>
      <c r="FI44" s="810"/>
      <c r="FJ44" s="475"/>
      <c r="FK44" s="1206"/>
      <c r="FL44" s="1207"/>
      <c r="FM44" s="1207"/>
      <c r="FN44" s="1207"/>
      <c r="FO44" s="1207"/>
      <c r="FP44" s="1208"/>
      <c r="FQ44" s="1211"/>
      <c r="FR44" s="1211"/>
      <c r="FS44" s="1211"/>
      <c r="FT44" s="1211"/>
      <c r="FU44" s="1211"/>
      <c r="FV44" s="1211"/>
      <c r="FW44" s="1211"/>
      <c r="FX44" s="1211"/>
      <c r="FY44" s="1211"/>
      <c r="FZ44" s="1211"/>
      <c r="GA44" s="1211"/>
      <c r="GB44" s="1211"/>
      <c r="GC44" s="1211"/>
      <c r="GD44" s="1211"/>
      <c r="GE44" s="1211"/>
      <c r="GF44" s="1211"/>
      <c r="GG44" s="1211"/>
      <c r="GH44" s="1211"/>
      <c r="GI44" s="1211"/>
      <c r="GJ44" s="1211"/>
      <c r="GK44" s="1212"/>
    </row>
    <row r="45" spans="1:193" ht="4.5" customHeight="1" x14ac:dyDescent="0.15">
      <c r="A45" s="629" t="s">
        <v>1</v>
      </c>
      <c r="B45" s="630"/>
      <c r="C45" s="630"/>
      <c r="D45" s="630"/>
      <c r="E45" s="630"/>
      <c r="F45" s="630"/>
      <c r="G45" s="630"/>
      <c r="H45" s="630"/>
      <c r="I45" s="630"/>
      <c r="J45" s="631"/>
      <c r="K45" s="639" t="s">
        <v>99</v>
      </c>
      <c r="L45" s="640"/>
      <c r="M45" s="640"/>
      <c r="N45" s="640"/>
      <c r="O45" s="640"/>
      <c r="P45" s="640"/>
      <c r="Q45" s="640"/>
      <c r="R45" s="640"/>
      <c r="S45" s="640"/>
      <c r="T45" s="640"/>
      <c r="U45" s="640"/>
      <c r="V45" s="640"/>
      <c r="W45" s="640"/>
      <c r="X45" s="640"/>
      <c r="Y45" s="640"/>
      <c r="Z45" s="640"/>
      <c r="AA45" s="640"/>
      <c r="AB45" s="640"/>
      <c r="AC45" s="639" t="s">
        <v>101</v>
      </c>
      <c r="AD45" s="640"/>
      <c r="AE45" s="640"/>
      <c r="AF45" s="640"/>
      <c r="AG45" s="640"/>
      <c r="AH45" s="640"/>
      <c r="AI45" s="640"/>
      <c r="AJ45" s="640"/>
      <c r="AK45" s="640"/>
      <c r="AL45" s="640"/>
      <c r="AM45" s="640"/>
      <c r="AN45" s="640"/>
      <c r="AO45" s="640"/>
      <c r="AP45" s="640"/>
      <c r="AQ45" s="640"/>
      <c r="AR45" s="640"/>
      <c r="AS45" s="640"/>
      <c r="AT45" s="640"/>
      <c r="AU45" s="639" t="s">
        <v>102</v>
      </c>
      <c r="AV45" s="640"/>
      <c r="AW45" s="640"/>
      <c r="AX45" s="640"/>
      <c r="AY45" s="640"/>
      <c r="AZ45" s="640"/>
      <c r="BA45" s="640"/>
      <c r="BB45" s="640"/>
      <c r="BC45" s="640"/>
      <c r="BD45" s="640"/>
      <c r="BE45" s="640"/>
      <c r="BF45" s="641"/>
      <c r="BG45" s="474"/>
      <c r="BH45" s="474"/>
      <c r="BI45" s="1169"/>
      <c r="BJ45" s="1170"/>
      <c r="BK45" s="1170"/>
      <c r="BL45" s="1170"/>
      <c r="BM45" s="1170"/>
      <c r="BN45" s="1170"/>
      <c r="BO45" s="1170"/>
      <c r="BP45" s="1170"/>
      <c r="BQ45" s="1170"/>
      <c r="BR45" s="1170"/>
      <c r="BS45" s="1170"/>
      <c r="BT45" s="1170"/>
      <c r="BU45" s="1170"/>
      <c r="BV45" s="1171"/>
      <c r="BW45" s="1187"/>
      <c r="BX45" s="1188"/>
      <c r="BY45" s="625"/>
      <c r="BZ45" s="626"/>
      <c r="CA45" s="689"/>
      <c r="CB45" s="689"/>
      <c r="CC45" s="689"/>
      <c r="CD45" s="689"/>
      <c r="CE45" s="689"/>
      <c r="CF45" s="690"/>
      <c r="CG45" s="755"/>
      <c r="CH45" s="689"/>
      <c r="CI45" s="689"/>
      <c r="CJ45" s="689"/>
      <c r="CK45" s="689"/>
      <c r="CL45" s="722"/>
      <c r="CM45" s="694"/>
      <c r="CN45" s="689"/>
      <c r="CO45" s="689"/>
      <c r="CP45" s="689"/>
      <c r="CQ45" s="689"/>
      <c r="CR45" s="722"/>
      <c r="CT45" s="1294"/>
      <c r="CU45" s="1295"/>
      <c r="CV45" s="1295"/>
      <c r="CW45" s="1295"/>
      <c r="CX45" s="1295"/>
      <c r="CY45" s="1295"/>
      <c r="CZ45" s="1295"/>
      <c r="DA45" s="1296"/>
      <c r="DB45" s="1064"/>
      <c r="DC45" s="1065"/>
      <c r="DD45" s="1065"/>
      <c r="DE45" s="1065"/>
      <c r="DF45" s="1065"/>
      <c r="DG45" s="1066"/>
      <c r="DH45" s="616"/>
      <c r="DI45" s="616"/>
      <c r="DJ45" s="616"/>
      <c r="DK45" s="616"/>
      <c r="DL45" s="616"/>
      <c r="DM45" s="616"/>
      <c r="DN45" s="616"/>
      <c r="DO45" s="616"/>
      <c r="DP45" s="616"/>
      <c r="DQ45" s="616"/>
      <c r="DR45" s="616"/>
      <c r="DS45" s="616"/>
      <c r="DT45" s="616"/>
      <c r="DU45" s="616"/>
      <c r="DV45" s="616"/>
      <c r="DW45" s="616"/>
      <c r="DX45" s="616"/>
      <c r="DY45" s="616"/>
      <c r="DZ45" s="616"/>
      <c r="EA45" s="616"/>
      <c r="EB45" s="616"/>
      <c r="EC45" s="616"/>
      <c r="ED45" s="616"/>
      <c r="EE45" s="616"/>
      <c r="EF45" s="616"/>
      <c r="EG45" s="718"/>
      <c r="EH45" s="718"/>
      <c r="EI45" s="718"/>
      <c r="EJ45" s="718"/>
      <c r="EK45" s="718"/>
      <c r="EL45" s="718"/>
      <c r="EM45" s="718"/>
      <c r="EN45" s="718"/>
      <c r="EO45" s="718"/>
      <c r="EP45" s="718"/>
      <c r="EQ45" s="718"/>
      <c r="ER45" s="718"/>
      <c r="ES45" s="718"/>
      <c r="ET45" s="718"/>
      <c r="EU45" s="718"/>
      <c r="EV45" s="718"/>
      <c r="EW45" s="718"/>
      <c r="EX45" s="719"/>
      <c r="EY45" s="719"/>
      <c r="EZ45" s="719"/>
      <c r="FA45" s="719"/>
      <c r="FB45" s="719"/>
      <c r="FC45" s="719"/>
      <c r="FD45" s="861"/>
      <c r="FE45" s="609"/>
      <c r="FF45" s="609"/>
      <c r="FG45" s="609"/>
      <c r="FH45" s="609"/>
      <c r="FI45" s="810"/>
      <c r="FJ45" s="475"/>
      <c r="FK45" s="1206"/>
      <c r="FL45" s="1207"/>
      <c r="FM45" s="1207"/>
      <c r="FN45" s="1207"/>
      <c r="FO45" s="1207"/>
      <c r="FP45" s="1208"/>
      <c r="FQ45" s="1211"/>
      <c r="FR45" s="1211"/>
      <c r="FS45" s="1211"/>
      <c r="FT45" s="1211"/>
      <c r="FU45" s="1211"/>
      <c r="FV45" s="1211"/>
      <c r="FW45" s="1211"/>
      <c r="FX45" s="1211"/>
      <c r="FY45" s="1211"/>
      <c r="FZ45" s="1211"/>
      <c r="GA45" s="1211"/>
      <c r="GB45" s="1211"/>
      <c r="GC45" s="1211"/>
      <c r="GD45" s="1211"/>
      <c r="GE45" s="1211"/>
      <c r="GF45" s="1211"/>
      <c r="GG45" s="1211"/>
      <c r="GH45" s="1211"/>
      <c r="GI45" s="1211"/>
      <c r="GJ45" s="1211"/>
      <c r="GK45" s="1212"/>
    </row>
    <row r="46" spans="1:193" ht="4.5" customHeight="1" x14ac:dyDescent="0.15">
      <c r="A46" s="632"/>
      <c r="B46" s="633"/>
      <c r="C46" s="633"/>
      <c r="D46" s="633"/>
      <c r="E46" s="633"/>
      <c r="F46" s="633"/>
      <c r="G46" s="633"/>
      <c r="H46" s="633"/>
      <c r="I46" s="633"/>
      <c r="J46" s="634"/>
      <c r="K46" s="642"/>
      <c r="L46" s="643"/>
      <c r="M46" s="643"/>
      <c r="N46" s="643"/>
      <c r="O46" s="643"/>
      <c r="P46" s="643"/>
      <c r="Q46" s="643"/>
      <c r="R46" s="643"/>
      <c r="S46" s="643"/>
      <c r="T46" s="643"/>
      <c r="U46" s="643"/>
      <c r="V46" s="643"/>
      <c r="W46" s="643"/>
      <c r="X46" s="643"/>
      <c r="Y46" s="643"/>
      <c r="Z46" s="643"/>
      <c r="AA46" s="643"/>
      <c r="AB46" s="643"/>
      <c r="AC46" s="642"/>
      <c r="AD46" s="643"/>
      <c r="AE46" s="643"/>
      <c r="AF46" s="643"/>
      <c r="AG46" s="643"/>
      <c r="AH46" s="643"/>
      <c r="AI46" s="643"/>
      <c r="AJ46" s="643"/>
      <c r="AK46" s="643"/>
      <c r="AL46" s="643"/>
      <c r="AM46" s="643"/>
      <c r="AN46" s="643"/>
      <c r="AO46" s="643"/>
      <c r="AP46" s="643"/>
      <c r="AQ46" s="643"/>
      <c r="AR46" s="643"/>
      <c r="AS46" s="643"/>
      <c r="AT46" s="643"/>
      <c r="AU46" s="642"/>
      <c r="AV46" s="643"/>
      <c r="AW46" s="643"/>
      <c r="AX46" s="643"/>
      <c r="AY46" s="643"/>
      <c r="AZ46" s="643"/>
      <c r="BA46" s="643"/>
      <c r="BB46" s="643"/>
      <c r="BC46" s="643"/>
      <c r="BD46" s="643"/>
      <c r="BE46" s="643"/>
      <c r="BF46" s="644"/>
      <c r="BG46" s="474"/>
      <c r="BH46" s="474"/>
      <c r="BI46" s="1169"/>
      <c r="BJ46" s="1170"/>
      <c r="BK46" s="1170"/>
      <c r="BL46" s="1170"/>
      <c r="BM46" s="1170"/>
      <c r="BN46" s="1170"/>
      <c r="BO46" s="1170"/>
      <c r="BP46" s="1170"/>
      <c r="BQ46" s="1170"/>
      <c r="BR46" s="1170"/>
      <c r="BS46" s="1170"/>
      <c r="BT46" s="1170"/>
      <c r="BU46" s="1170"/>
      <c r="BV46" s="1171"/>
      <c r="BW46" s="1187"/>
      <c r="BX46" s="1188"/>
      <c r="BY46" s="625"/>
      <c r="BZ46" s="626"/>
      <c r="CA46" s="689"/>
      <c r="CB46" s="689"/>
      <c r="CC46" s="689"/>
      <c r="CD46" s="689"/>
      <c r="CE46" s="689"/>
      <c r="CF46" s="690"/>
      <c r="CG46" s="755"/>
      <c r="CH46" s="689"/>
      <c r="CI46" s="689"/>
      <c r="CJ46" s="689"/>
      <c r="CK46" s="689"/>
      <c r="CL46" s="722"/>
      <c r="CM46" s="694"/>
      <c r="CN46" s="689"/>
      <c r="CO46" s="689"/>
      <c r="CP46" s="689"/>
      <c r="CQ46" s="689"/>
      <c r="CR46" s="722"/>
      <c r="CT46" s="1294"/>
      <c r="CU46" s="1295"/>
      <c r="CV46" s="1295"/>
      <c r="CW46" s="1295"/>
      <c r="CX46" s="1295"/>
      <c r="CY46" s="1295"/>
      <c r="CZ46" s="1295"/>
      <c r="DA46" s="1296"/>
      <c r="DB46" s="1064"/>
      <c r="DC46" s="1065"/>
      <c r="DD46" s="1065"/>
      <c r="DE46" s="1065"/>
      <c r="DF46" s="1065"/>
      <c r="DG46" s="1066"/>
      <c r="DH46" s="616"/>
      <c r="DI46" s="616"/>
      <c r="DJ46" s="616"/>
      <c r="DK46" s="616"/>
      <c r="DL46" s="616"/>
      <c r="DM46" s="616"/>
      <c r="DN46" s="616"/>
      <c r="DO46" s="616"/>
      <c r="DP46" s="616"/>
      <c r="DQ46" s="616"/>
      <c r="DR46" s="616"/>
      <c r="DS46" s="616"/>
      <c r="DT46" s="616"/>
      <c r="DU46" s="616"/>
      <c r="DV46" s="616"/>
      <c r="DW46" s="616"/>
      <c r="DX46" s="616"/>
      <c r="DY46" s="616"/>
      <c r="DZ46" s="616"/>
      <c r="EA46" s="616"/>
      <c r="EB46" s="616"/>
      <c r="EC46" s="616"/>
      <c r="ED46" s="616"/>
      <c r="EE46" s="616"/>
      <c r="EF46" s="616"/>
      <c r="EG46" s="718"/>
      <c r="EH46" s="718"/>
      <c r="EI46" s="718"/>
      <c r="EJ46" s="718"/>
      <c r="EK46" s="718"/>
      <c r="EL46" s="718"/>
      <c r="EM46" s="718"/>
      <c r="EN46" s="718"/>
      <c r="EO46" s="718"/>
      <c r="EP46" s="718"/>
      <c r="EQ46" s="718"/>
      <c r="ER46" s="718"/>
      <c r="ES46" s="718"/>
      <c r="ET46" s="718"/>
      <c r="EU46" s="718"/>
      <c r="EV46" s="718"/>
      <c r="EW46" s="718"/>
      <c r="EX46" s="719"/>
      <c r="EY46" s="719"/>
      <c r="EZ46" s="719"/>
      <c r="FA46" s="719"/>
      <c r="FB46" s="719"/>
      <c r="FC46" s="719"/>
      <c r="FD46" s="861"/>
      <c r="FE46" s="609"/>
      <c r="FF46" s="609"/>
      <c r="FG46" s="609"/>
      <c r="FH46" s="609"/>
      <c r="FI46" s="810"/>
      <c r="FJ46" s="475"/>
      <c r="FK46" s="1206"/>
      <c r="FL46" s="1207"/>
      <c r="FM46" s="1207"/>
      <c r="FN46" s="1207"/>
      <c r="FO46" s="1207"/>
      <c r="FP46" s="1208"/>
      <c r="FQ46" s="1211"/>
      <c r="FR46" s="1211"/>
      <c r="FS46" s="1211"/>
      <c r="FT46" s="1211"/>
      <c r="FU46" s="1211"/>
      <c r="FV46" s="1211"/>
      <c r="FW46" s="1211"/>
      <c r="FX46" s="1211"/>
      <c r="FY46" s="1211"/>
      <c r="FZ46" s="1211"/>
      <c r="GA46" s="1211"/>
      <c r="GB46" s="1211"/>
      <c r="GC46" s="1211"/>
      <c r="GD46" s="1211"/>
      <c r="GE46" s="1211"/>
      <c r="GF46" s="1211"/>
      <c r="GG46" s="1211"/>
      <c r="GH46" s="1211"/>
      <c r="GI46" s="1211"/>
      <c r="GJ46" s="1211"/>
      <c r="GK46" s="1212"/>
    </row>
    <row r="47" spans="1:193" ht="4.5" customHeight="1" x14ac:dyDescent="0.15">
      <c r="A47" s="632"/>
      <c r="B47" s="633"/>
      <c r="C47" s="633"/>
      <c r="D47" s="633"/>
      <c r="E47" s="633"/>
      <c r="F47" s="633"/>
      <c r="G47" s="633"/>
      <c r="H47" s="633"/>
      <c r="I47" s="633"/>
      <c r="J47" s="634"/>
      <c r="K47" s="658" t="str">
        <f>IF(入力シート!$C$14="","",入力シート!$C$14)</f>
        <v/>
      </c>
      <c r="L47" s="659"/>
      <c r="M47" s="659"/>
      <c r="N47" s="659"/>
      <c r="O47" s="659"/>
      <c r="P47" s="659"/>
      <c r="Q47" s="659"/>
      <c r="R47" s="659"/>
      <c r="S47" s="659"/>
      <c r="T47" s="659"/>
      <c r="U47" s="659"/>
      <c r="V47" s="659"/>
      <c r="W47" s="659"/>
      <c r="X47" s="659"/>
      <c r="Y47" s="659"/>
      <c r="Z47" s="659"/>
      <c r="AA47" s="659"/>
      <c r="AB47" s="1175"/>
      <c r="AC47" s="658" t="str">
        <f>IF(入力シート!$E$14="","",入力シート!$E$14)</f>
        <v/>
      </c>
      <c r="AD47" s="659"/>
      <c r="AE47" s="659"/>
      <c r="AF47" s="659"/>
      <c r="AG47" s="659"/>
      <c r="AH47" s="659"/>
      <c r="AI47" s="659"/>
      <c r="AJ47" s="659"/>
      <c r="AK47" s="659"/>
      <c r="AL47" s="659"/>
      <c r="AM47" s="659"/>
      <c r="AN47" s="659"/>
      <c r="AO47" s="659"/>
      <c r="AP47" s="659"/>
      <c r="AQ47" s="659"/>
      <c r="AR47" s="659"/>
      <c r="AS47" s="659"/>
      <c r="AT47" s="1175"/>
      <c r="AU47" s="658" t="str">
        <f>入力シート!$F$14</f>
        <v/>
      </c>
      <c r="AV47" s="659"/>
      <c r="AW47" s="659"/>
      <c r="AX47" s="659"/>
      <c r="AY47" s="659"/>
      <c r="AZ47" s="659"/>
      <c r="BA47" s="659"/>
      <c r="BB47" s="659"/>
      <c r="BC47" s="659"/>
      <c r="BD47" s="659"/>
      <c r="BE47" s="659"/>
      <c r="BF47" s="660"/>
      <c r="BG47" s="474"/>
      <c r="BH47" s="474"/>
      <c r="BI47" s="1169" t="s">
        <v>108</v>
      </c>
      <c r="BJ47" s="1170"/>
      <c r="BK47" s="1170"/>
      <c r="BL47" s="1170"/>
      <c r="BM47" s="1170"/>
      <c r="BN47" s="1170"/>
      <c r="BO47" s="1170"/>
      <c r="BP47" s="1170"/>
      <c r="BQ47" s="1170"/>
      <c r="BR47" s="1170"/>
      <c r="BS47" s="1170"/>
      <c r="BT47" s="1170"/>
      <c r="BU47" s="1170"/>
      <c r="BV47" s="1171"/>
      <c r="BW47" s="1187">
        <v>35</v>
      </c>
      <c r="BX47" s="1188"/>
      <c r="BY47" s="625"/>
      <c r="BZ47" s="626"/>
      <c r="CA47" s="689" t="str">
        <f>入力シート!$AA10</f>
        <v/>
      </c>
      <c r="CB47" s="689"/>
      <c r="CC47" s="689" t="str">
        <f>入力シート!$AB10</f>
        <v/>
      </c>
      <c r="CD47" s="689"/>
      <c r="CE47" s="689" t="str">
        <f>入力シート!$AC10</f>
        <v/>
      </c>
      <c r="CF47" s="690"/>
      <c r="CG47" s="755" t="str">
        <f>入力シート!$AD10</f>
        <v/>
      </c>
      <c r="CH47" s="689"/>
      <c r="CI47" s="689" t="str">
        <f>入力シート!$AE10</f>
        <v/>
      </c>
      <c r="CJ47" s="689"/>
      <c r="CK47" s="689" t="str">
        <f>入力シート!$AF10</f>
        <v/>
      </c>
      <c r="CL47" s="722"/>
      <c r="CM47" s="694" t="str">
        <f>入力シート!$AG10</f>
        <v/>
      </c>
      <c r="CN47" s="689"/>
      <c r="CO47" s="689" t="str">
        <f>入力シート!$AH10</f>
        <v/>
      </c>
      <c r="CP47" s="689"/>
      <c r="CQ47" s="689" t="str">
        <f>入力シート!$AI10</f>
        <v/>
      </c>
      <c r="CR47" s="722"/>
      <c r="CT47" s="1294"/>
      <c r="CU47" s="1295"/>
      <c r="CV47" s="1295"/>
      <c r="CW47" s="1295"/>
      <c r="CX47" s="1295"/>
      <c r="CY47" s="1295"/>
      <c r="CZ47" s="1295"/>
      <c r="DA47" s="1296"/>
      <c r="DB47" s="1064"/>
      <c r="DC47" s="1065"/>
      <c r="DD47" s="1065"/>
      <c r="DE47" s="1065"/>
      <c r="DF47" s="1065"/>
      <c r="DG47" s="1066"/>
      <c r="DH47" s="616"/>
      <c r="DI47" s="616"/>
      <c r="DJ47" s="616"/>
      <c r="DK47" s="616"/>
      <c r="DL47" s="616"/>
      <c r="DM47" s="616"/>
      <c r="DN47" s="616"/>
      <c r="DO47" s="616"/>
      <c r="DP47" s="616"/>
      <c r="DQ47" s="616"/>
      <c r="DR47" s="616"/>
      <c r="DS47" s="616"/>
      <c r="DT47" s="616"/>
      <c r="DU47" s="616"/>
      <c r="DV47" s="616"/>
      <c r="DW47" s="616"/>
      <c r="DX47" s="616"/>
      <c r="DY47" s="616"/>
      <c r="DZ47" s="616"/>
      <c r="EA47" s="616"/>
      <c r="EB47" s="616"/>
      <c r="EC47" s="616"/>
      <c r="ED47" s="616"/>
      <c r="EE47" s="616"/>
      <c r="EF47" s="616"/>
      <c r="EG47" s="718"/>
      <c r="EH47" s="718"/>
      <c r="EI47" s="718"/>
      <c r="EJ47" s="718"/>
      <c r="EK47" s="718"/>
      <c r="EL47" s="718"/>
      <c r="EM47" s="718"/>
      <c r="EN47" s="718"/>
      <c r="EO47" s="718"/>
      <c r="EP47" s="718"/>
      <c r="EQ47" s="718"/>
      <c r="ER47" s="718"/>
      <c r="ES47" s="718"/>
      <c r="ET47" s="718"/>
      <c r="EU47" s="718"/>
      <c r="EV47" s="718"/>
      <c r="EW47" s="718"/>
      <c r="EX47" s="719"/>
      <c r="EY47" s="719"/>
      <c r="EZ47" s="719"/>
      <c r="FA47" s="719"/>
      <c r="FB47" s="719"/>
      <c r="FC47" s="719"/>
      <c r="FD47" s="861"/>
      <c r="FE47" s="609"/>
      <c r="FF47" s="609"/>
      <c r="FG47" s="609"/>
      <c r="FH47" s="609"/>
      <c r="FI47" s="810"/>
      <c r="FJ47" s="475"/>
      <c r="FK47" s="1206"/>
      <c r="FL47" s="1207"/>
      <c r="FM47" s="1207"/>
      <c r="FN47" s="1207"/>
      <c r="FO47" s="1207"/>
      <c r="FP47" s="1208"/>
      <c r="FQ47" s="1211"/>
      <c r="FR47" s="1211"/>
      <c r="FS47" s="1211"/>
      <c r="FT47" s="1211"/>
      <c r="FU47" s="1211"/>
      <c r="FV47" s="1211"/>
      <c r="FW47" s="1211"/>
      <c r="FX47" s="1211"/>
      <c r="FY47" s="1211"/>
      <c r="FZ47" s="1211"/>
      <c r="GA47" s="1211"/>
      <c r="GB47" s="1211"/>
      <c r="GC47" s="1211"/>
      <c r="GD47" s="1211"/>
      <c r="GE47" s="1211"/>
      <c r="GF47" s="1211"/>
      <c r="GG47" s="1211"/>
      <c r="GH47" s="1211"/>
      <c r="GI47" s="1211"/>
      <c r="GJ47" s="1211"/>
      <c r="GK47" s="1212"/>
    </row>
    <row r="48" spans="1:193" ht="4.5" customHeight="1" x14ac:dyDescent="0.15">
      <c r="A48" s="632"/>
      <c r="B48" s="633"/>
      <c r="C48" s="633"/>
      <c r="D48" s="633"/>
      <c r="E48" s="633"/>
      <c r="F48" s="633"/>
      <c r="G48" s="633"/>
      <c r="H48" s="633"/>
      <c r="I48" s="633"/>
      <c r="J48" s="634"/>
      <c r="K48" s="661"/>
      <c r="L48" s="662"/>
      <c r="M48" s="662"/>
      <c r="N48" s="662"/>
      <c r="O48" s="662"/>
      <c r="P48" s="662"/>
      <c r="Q48" s="662"/>
      <c r="R48" s="662"/>
      <c r="S48" s="662"/>
      <c r="T48" s="662"/>
      <c r="U48" s="662"/>
      <c r="V48" s="662"/>
      <c r="W48" s="662"/>
      <c r="X48" s="662"/>
      <c r="Y48" s="662"/>
      <c r="Z48" s="662"/>
      <c r="AA48" s="662"/>
      <c r="AB48" s="1176"/>
      <c r="AC48" s="661"/>
      <c r="AD48" s="662"/>
      <c r="AE48" s="662"/>
      <c r="AF48" s="662"/>
      <c r="AG48" s="662"/>
      <c r="AH48" s="662"/>
      <c r="AI48" s="662"/>
      <c r="AJ48" s="662"/>
      <c r="AK48" s="662"/>
      <c r="AL48" s="662"/>
      <c r="AM48" s="662"/>
      <c r="AN48" s="662"/>
      <c r="AO48" s="662"/>
      <c r="AP48" s="662"/>
      <c r="AQ48" s="662"/>
      <c r="AR48" s="662"/>
      <c r="AS48" s="662"/>
      <c r="AT48" s="1176"/>
      <c r="AU48" s="661"/>
      <c r="AV48" s="662"/>
      <c r="AW48" s="662"/>
      <c r="AX48" s="662"/>
      <c r="AY48" s="662"/>
      <c r="AZ48" s="662"/>
      <c r="BA48" s="662"/>
      <c r="BB48" s="662"/>
      <c r="BC48" s="662"/>
      <c r="BD48" s="662"/>
      <c r="BE48" s="662"/>
      <c r="BF48" s="663"/>
      <c r="BG48" s="474"/>
      <c r="BH48" s="474"/>
      <c r="BI48" s="1169"/>
      <c r="BJ48" s="1170"/>
      <c r="BK48" s="1170"/>
      <c r="BL48" s="1170"/>
      <c r="BM48" s="1170"/>
      <c r="BN48" s="1170"/>
      <c r="BO48" s="1170"/>
      <c r="BP48" s="1170"/>
      <c r="BQ48" s="1170"/>
      <c r="BR48" s="1170"/>
      <c r="BS48" s="1170"/>
      <c r="BT48" s="1170"/>
      <c r="BU48" s="1170"/>
      <c r="BV48" s="1171"/>
      <c r="BW48" s="1187"/>
      <c r="BX48" s="1188"/>
      <c r="BY48" s="625"/>
      <c r="BZ48" s="626"/>
      <c r="CA48" s="689"/>
      <c r="CB48" s="689"/>
      <c r="CC48" s="689"/>
      <c r="CD48" s="689"/>
      <c r="CE48" s="689"/>
      <c r="CF48" s="690"/>
      <c r="CG48" s="755"/>
      <c r="CH48" s="689"/>
      <c r="CI48" s="689"/>
      <c r="CJ48" s="689"/>
      <c r="CK48" s="689"/>
      <c r="CL48" s="722"/>
      <c r="CM48" s="694"/>
      <c r="CN48" s="689"/>
      <c r="CO48" s="689"/>
      <c r="CP48" s="689"/>
      <c r="CQ48" s="689"/>
      <c r="CR48" s="722"/>
      <c r="CT48" s="1294"/>
      <c r="CU48" s="1295"/>
      <c r="CV48" s="1295"/>
      <c r="CW48" s="1295"/>
      <c r="CX48" s="1295"/>
      <c r="CY48" s="1295"/>
      <c r="CZ48" s="1295"/>
      <c r="DA48" s="1296"/>
      <c r="DB48" s="1067"/>
      <c r="DC48" s="1068"/>
      <c r="DD48" s="1068"/>
      <c r="DE48" s="1068"/>
      <c r="DF48" s="1068"/>
      <c r="DG48" s="1069"/>
      <c r="DH48" s="616"/>
      <c r="DI48" s="616"/>
      <c r="DJ48" s="616"/>
      <c r="DK48" s="616"/>
      <c r="DL48" s="616"/>
      <c r="DM48" s="616"/>
      <c r="DN48" s="616"/>
      <c r="DO48" s="616"/>
      <c r="DP48" s="616"/>
      <c r="DQ48" s="616"/>
      <c r="DR48" s="616"/>
      <c r="DS48" s="616"/>
      <c r="DT48" s="616"/>
      <c r="DU48" s="616"/>
      <c r="DV48" s="616"/>
      <c r="DW48" s="616"/>
      <c r="DX48" s="616"/>
      <c r="DY48" s="616"/>
      <c r="DZ48" s="616"/>
      <c r="EA48" s="616"/>
      <c r="EB48" s="616"/>
      <c r="EC48" s="616"/>
      <c r="ED48" s="616"/>
      <c r="EE48" s="616"/>
      <c r="EF48" s="616"/>
      <c r="EG48" s="718"/>
      <c r="EH48" s="718"/>
      <c r="EI48" s="718"/>
      <c r="EJ48" s="718"/>
      <c r="EK48" s="718"/>
      <c r="EL48" s="718"/>
      <c r="EM48" s="718"/>
      <c r="EN48" s="718"/>
      <c r="EO48" s="718"/>
      <c r="EP48" s="718"/>
      <c r="EQ48" s="718"/>
      <c r="ER48" s="718"/>
      <c r="ES48" s="718"/>
      <c r="ET48" s="718"/>
      <c r="EU48" s="718"/>
      <c r="EV48" s="718"/>
      <c r="EW48" s="718"/>
      <c r="EX48" s="719"/>
      <c r="EY48" s="719"/>
      <c r="EZ48" s="719"/>
      <c r="FA48" s="719"/>
      <c r="FB48" s="719"/>
      <c r="FC48" s="719"/>
      <c r="FD48" s="863"/>
      <c r="FE48" s="864"/>
      <c r="FF48" s="864"/>
      <c r="FG48" s="864"/>
      <c r="FH48" s="864"/>
      <c r="FI48" s="811"/>
      <c r="FJ48" s="475"/>
      <c r="FK48" s="1451"/>
      <c r="FL48" s="1452"/>
      <c r="FM48" s="1452"/>
      <c r="FN48" s="1452"/>
      <c r="FO48" s="1452"/>
      <c r="FP48" s="1453"/>
      <c r="FQ48" s="1454"/>
      <c r="FR48" s="1454"/>
      <c r="FS48" s="1454"/>
      <c r="FT48" s="1454"/>
      <c r="FU48" s="1454"/>
      <c r="FV48" s="1454"/>
      <c r="FW48" s="1454"/>
      <c r="FX48" s="1454"/>
      <c r="FY48" s="1454"/>
      <c r="FZ48" s="1454"/>
      <c r="GA48" s="1454"/>
      <c r="GB48" s="1454"/>
      <c r="GC48" s="1454"/>
      <c r="GD48" s="1454"/>
      <c r="GE48" s="1454"/>
      <c r="GF48" s="1454"/>
      <c r="GG48" s="1454"/>
      <c r="GH48" s="1454"/>
      <c r="GI48" s="1454"/>
      <c r="GJ48" s="1454"/>
      <c r="GK48" s="1455"/>
    </row>
    <row r="49" spans="1:193" ht="4.5" customHeight="1" x14ac:dyDescent="0.15">
      <c r="A49" s="632"/>
      <c r="B49" s="633"/>
      <c r="C49" s="633"/>
      <c r="D49" s="633"/>
      <c r="E49" s="633"/>
      <c r="F49" s="633"/>
      <c r="G49" s="633"/>
      <c r="H49" s="633"/>
      <c r="I49" s="633"/>
      <c r="J49" s="634"/>
      <c r="K49" s="661"/>
      <c r="L49" s="662"/>
      <c r="M49" s="662"/>
      <c r="N49" s="662"/>
      <c r="O49" s="662"/>
      <c r="P49" s="662"/>
      <c r="Q49" s="662"/>
      <c r="R49" s="662"/>
      <c r="S49" s="662"/>
      <c r="T49" s="662"/>
      <c r="U49" s="662"/>
      <c r="V49" s="662"/>
      <c r="W49" s="662"/>
      <c r="X49" s="662"/>
      <c r="Y49" s="662"/>
      <c r="Z49" s="662"/>
      <c r="AA49" s="662"/>
      <c r="AB49" s="1176"/>
      <c r="AC49" s="661"/>
      <c r="AD49" s="662"/>
      <c r="AE49" s="662"/>
      <c r="AF49" s="662"/>
      <c r="AG49" s="662"/>
      <c r="AH49" s="662"/>
      <c r="AI49" s="662"/>
      <c r="AJ49" s="662"/>
      <c r="AK49" s="662"/>
      <c r="AL49" s="662"/>
      <c r="AM49" s="662"/>
      <c r="AN49" s="662"/>
      <c r="AO49" s="662"/>
      <c r="AP49" s="662"/>
      <c r="AQ49" s="662"/>
      <c r="AR49" s="662"/>
      <c r="AS49" s="662"/>
      <c r="AT49" s="1176"/>
      <c r="AU49" s="661"/>
      <c r="AV49" s="662"/>
      <c r="AW49" s="662"/>
      <c r="AX49" s="662"/>
      <c r="AY49" s="662"/>
      <c r="AZ49" s="662"/>
      <c r="BA49" s="662"/>
      <c r="BB49" s="662"/>
      <c r="BC49" s="662"/>
      <c r="BD49" s="662"/>
      <c r="BE49" s="662"/>
      <c r="BF49" s="663"/>
      <c r="BG49" s="474"/>
      <c r="BH49" s="474"/>
      <c r="BI49" s="1169"/>
      <c r="BJ49" s="1170"/>
      <c r="BK49" s="1170"/>
      <c r="BL49" s="1170"/>
      <c r="BM49" s="1170"/>
      <c r="BN49" s="1170"/>
      <c r="BO49" s="1170"/>
      <c r="BP49" s="1170"/>
      <c r="BQ49" s="1170"/>
      <c r="BR49" s="1170"/>
      <c r="BS49" s="1170"/>
      <c r="BT49" s="1170"/>
      <c r="BU49" s="1170"/>
      <c r="BV49" s="1171"/>
      <c r="BW49" s="1187"/>
      <c r="BX49" s="1188"/>
      <c r="BY49" s="625"/>
      <c r="BZ49" s="626"/>
      <c r="CA49" s="689"/>
      <c r="CB49" s="689"/>
      <c r="CC49" s="689"/>
      <c r="CD49" s="689"/>
      <c r="CE49" s="689"/>
      <c r="CF49" s="690"/>
      <c r="CG49" s="755"/>
      <c r="CH49" s="689"/>
      <c r="CI49" s="689"/>
      <c r="CJ49" s="689"/>
      <c r="CK49" s="689"/>
      <c r="CL49" s="722"/>
      <c r="CM49" s="694"/>
      <c r="CN49" s="689"/>
      <c r="CO49" s="689"/>
      <c r="CP49" s="689"/>
      <c r="CQ49" s="689"/>
      <c r="CR49" s="722"/>
      <c r="CT49" s="1294"/>
      <c r="CU49" s="1295"/>
      <c r="CV49" s="1295"/>
      <c r="CW49" s="1295"/>
      <c r="CX49" s="1295"/>
      <c r="CY49" s="1295"/>
      <c r="CZ49" s="1295"/>
      <c r="DA49" s="1296"/>
      <c r="DB49" s="777" t="s">
        <v>91</v>
      </c>
      <c r="DC49" s="737"/>
      <c r="DD49" s="737"/>
      <c r="DE49" s="737"/>
      <c r="DF49" s="737"/>
      <c r="DG49" s="737"/>
      <c r="DH49" s="737"/>
      <c r="DI49" s="737"/>
      <c r="DJ49" s="737"/>
      <c r="DK49" s="737"/>
      <c r="DL49" s="737"/>
      <c r="DM49" s="737"/>
      <c r="DN49" s="737"/>
      <c r="DO49" s="737"/>
      <c r="DP49" s="737"/>
      <c r="DQ49" s="737"/>
      <c r="DR49" s="737"/>
      <c r="DS49" s="737"/>
      <c r="DT49" s="737"/>
      <c r="DU49" s="737"/>
      <c r="DV49" s="737"/>
      <c r="DW49" s="737"/>
      <c r="DX49" s="737"/>
      <c r="DY49" s="737"/>
      <c r="DZ49" s="737"/>
      <c r="EA49" s="737"/>
      <c r="EB49" s="737"/>
      <c r="EC49" s="737"/>
      <c r="ED49" s="737"/>
      <c r="EE49" s="737"/>
      <c r="EF49" s="737"/>
      <c r="EG49" s="737"/>
      <c r="EH49" s="737"/>
      <c r="EI49" s="737"/>
      <c r="EJ49" s="737"/>
      <c r="EK49" s="778"/>
      <c r="EL49" s="731" t="s">
        <v>391</v>
      </c>
      <c r="EM49" s="732"/>
      <c r="EN49" s="732"/>
      <c r="EO49" s="732"/>
      <c r="EP49" s="732"/>
      <c r="EQ49" s="732"/>
      <c r="ER49" s="732"/>
      <c r="ES49" s="732"/>
      <c r="ET49" s="732"/>
      <c r="EU49" s="732"/>
      <c r="EV49" s="732"/>
      <c r="EW49" s="733"/>
      <c r="EX49" s="737" t="s">
        <v>28</v>
      </c>
      <c r="EY49" s="732"/>
      <c r="EZ49" s="732"/>
      <c r="FA49" s="732"/>
      <c r="FB49" s="732"/>
      <c r="FC49" s="732"/>
      <c r="FD49" s="732"/>
      <c r="FE49" s="732"/>
      <c r="FF49" s="732"/>
      <c r="FG49" s="732"/>
      <c r="FH49" s="732"/>
      <c r="FI49" s="738"/>
      <c r="FJ49" s="475"/>
      <c r="FK49" s="1220" t="s">
        <v>22</v>
      </c>
      <c r="FL49" s="1221"/>
      <c r="FM49" s="1221"/>
      <c r="FN49" s="1221"/>
      <c r="FO49" s="1221"/>
      <c r="FP49" s="1221"/>
      <c r="FQ49" s="1221"/>
      <c r="FR49" s="1221"/>
      <c r="FS49" s="1221"/>
      <c r="FT49" s="1221"/>
      <c r="FU49" s="1221"/>
      <c r="FV49" s="1221"/>
      <c r="FW49" s="1221"/>
      <c r="FX49" s="1221"/>
      <c r="FY49" s="1221"/>
      <c r="FZ49" s="1221"/>
      <c r="GA49" s="1221"/>
      <c r="GB49" s="1221"/>
      <c r="GC49" s="1221"/>
      <c r="GD49" s="1221"/>
      <c r="GE49" s="1221"/>
      <c r="GF49" s="1221"/>
      <c r="GG49" s="1221"/>
      <c r="GH49" s="1221"/>
      <c r="GI49" s="1221"/>
      <c r="GJ49" s="1221"/>
      <c r="GK49" s="1222"/>
    </row>
    <row r="50" spans="1:193" ht="4.5" customHeight="1" x14ac:dyDescent="0.15">
      <c r="A50" s="691"/>
      <c r="B50" s="692"/>
      <c r="C50" s="692"/>
      <c r="D50" s="692"/>
      <c r="E50" s="692"/>
      <c r="F50" s="692"/>
      <c r="G50" s="692"/>
      <c r="H50" s="692"/>
      <c r="I50" s="692"/>
      <c r="J50" s="693"/>
      <c r="K50" s="1085"/>
      <c r="L50" s="1086"/>
      <c r="M50" s="1086"/>
      <c r="N50" s="1086"/>
      <c r="O50" s="1086"/>
      <c r="P50" s="1086"/>
      <c r="Q50" s="1086"/>
      <c r="R50" s="1086"/>
      <c r="S50" s="1086"/>
      <c r="T50" s="1086"/>
      <c r="U50" s="1086"/>
      <c r="V50" s="1086"/>
      <c r="W50" s="1086"/>
      <c r="X50" s="1086"/>
      <c r="Y50" s="1086"/>
      <c r="Z50" s="1086"/>
      <c r="AA50" s="1086"/>
      <c r="AB50" s="1177"/>
      <c r="AC50" s="1085"/>
      <c r="AD50" s="1086"/>
      <c r="AE50" s="1086"/>
      <c r="AF50" s="1086"/>
      <c r="AG50" s="1086"/>
      <c r="AH50" s="1086"/>
      <c r="AI50" s="1086"/>
      <c r="AJ50" s="1086"/>
      <c r="AK50" s="1086"/>
      <c r="AL50" s="1086"/>
      <c r="AM50" s="1086"/>
      <c r="AN50" s="1086"/>
      <c r="AO50" s="1086"/>
      <c r="AP50" s="1086"/>
      <c r="AQ50" s="1086"/>
      <c r="AR50" s="1086"/>
      <c r="AS50" s="1086"/>
      <c r="AT50" s="1177"/>
      <c r="AU50" s="1085"/>
      <c r="AV50" s="1086"/>
      <c r="AW50" s="1086"/>
      <c r="AX50" s="1086"/>
      <c r="AY50" s="1086"/>
      <c r="AZ50" s="1086"/>
      <c r="BA50" s="1086"/>
      <c r="BB50" s="1086"/>
      <c r="BC50" s="1086"/>
      <c r="BD50" s="1086"/>
      <c r="BE50" s="1086"/>
      <c r="BF50" s="1087"/>
      <c r="BG50" s="474"/>
      <c r="BH50" s="474"/>
      <c r="BI50" s="1169"/>
      <c r="BJ50" s="1170"/>
      <c r="BK50" s="1170"/>
      <c r="BL50" s="1170"/>
      <c r="BM50" s="1170"/>
      <c r="BN50" s="1170"/>
      <c r="BO50" s="1170"/>
      <c r="BP50" s="1170"/>
      <c r="BQ50" s="1170"/>
      <c r="BR50" s="1170"/>
      <c r="BS50" s="1170"/>
      <c r="BT50" s="1170"/>
      <c r="BU50" s="1170"/>
      <c r="BV50" s="1171"/>
      <c r="BW50" s="1187"/>
      <c r="BX50" s="1188"/>
      <c r="BY50" s="625"/>
      <c r="BZ50" s="626"/>
      <c r="CA50" s="689"/>
      <c r="CB50" s="689"/>
      <c r="CC50" s="689"/>
      <c r="CD50" s="689"/>
      <c r="CE50" s="689"/>
      <c r="CF50" s="690"/>
      <c r="CG50" s="755"/>
      <c r="CH50" s="689"/>
      <c r="CI50" s="689"/>
      <c r="CJ50" s="689"/>
      <c r="CK50" s="689"/>
      <c r="CL50" s="722"/>
      <c r="CM50" s="694"/>
      <c r="CN50" s="689"/>
      <c r="CO50" s="689"/>
      <c r="CP50" s="689"/>
      <c r="CQ50" s="689"/>
      <c r="CR50" s="722"/>
      <c r="CT50" s="1294"/>
      <c r="CU50" s="1295"/>
      <c r="CV50" s="1295"/>
      <c r="CW50" s="1295"/>
      <c r="CX50" s="1295"/>
      <c r="CY50" s="1295"/>
      <c r="CZ50" s="1295"/>
      <c r="DA50" s="1296"/>
      <c r="DB50" s="779"/>
      <c r="DC50" s="780"/>
      <c r="DD50" s="780"/>
      <c r="DE50" s="780"/>
      <c r="DF50" s="780"/>
      <c r="DG50" s="780"/>
      <c r="DH50" s="780"/>
      <c r="DI50" s="780"/>
      <c r="DJ50" s="780"/>
      <c r="DK50" s="780"/>
      <c r="DL50" s="780"/>
      <c r="DM50" s="780"/>
      <c r="DN50" s="780"/>
      <c r="DO50" s="780"/>
      <c r="DP50" s="780"/>
      <c r="DQ50" s="780"/>
      <c r="DR50" s="780"/>
      <c r="DS50" s="780"/>
      <c r="DT50" s="780"/>
      <c r="DU50" s="780"/>
      <c r="DV50" s="780"/>
      <c r="DW50" s="780"/>
      <c r="DX50" s="780"/>
      <c r="DY50" s="780"/>
      <c r="DZ50" s="780"/>
      <c r="EA50" s="780"/>
      <c r="EB50" s="780"/>
      <c r="EC50" s="780"/>
      <c r="ED50" s="780"/>
      <c r="EE50" s="780"/>
      <c r="EF50" s="780"/>
      <c r="EG50" s="780"/>
      <c r="EH50" s="780"/>
      <c r="EI50" s="780"/>
      <c r="EJ50" s="780"/>
      <c r="EK50" s="781"/>
      <c r="EL50" s="734"/>
      <c r="EM50" s="735"/>
      <c r="EN50" s="735"/>
      <c r="EO50" s="735"/>
      <c r="EP50" s="735"/>
      <c r="EQ50" s="735"/>
      <c r="ER50" s="735"/>
      <c r="ES50" s="735"/>
      <c r="ET50" s="735"/>
      <c r="EU50" s="735"/>
      <c r="EV50" s="735"/>
      <c r="EW50" s="736"/>
      <c r="EX50" s="735"/>
      <c r="EY50" s="735"/>
      <c r="EZ50" s="735"/>
      <c r="FA50" s="735"/>
      <c r="FB50" s="735"/>
      <c r="FC50" s="735"/>
      <c r="FD50" s="735"/>
      <c r="FE50" s="735"/>
      <c r="FF50" s="735"/>
      <c r="FG50" s="735"/>
      <c r="FH50" s="735"/>
      <c r="FI50" s="739"/>
      <c r="FJ50" s="475"/>
      <c r="FK50" s="1197"/>
      <c r="FL50" s="1055"/>
      <c r="FM50" s="1055"/>
      <c r="FN50" s="1055"/>
      <c r="FO50" s="1055"/>
      <c r="FP50" s="1055"/>
      <c r="FQ50" s="1055"/>
      <c r="FR50" s="1055"/>
      <c r="FS50" s="1055"/>
      <c r="FT50" s="1055"/>
      <c r="FU50" s="1055"/>
      <c r="FV50" s="1055"/>
      <c r="FW50" s="1055"/>
      <c r="FX50" s="1055"/>
      <c r="FY50" s="1055"/>
      <c r="FZ50" s="1055"/>
      <c r="GA50" s="1055"/>
      <c r="GB50" s="1055"/>
      <c r="GC50" s="1055"/>
      <c r="GD50" s="1055"/>
      <c r="GE50" s="1055"/>
      <c r="GF50" s="1055"/>
      <c r="GG50" s="1055"/>
      <c r="GH50" s="1055"/>
      <c r="GI50" s="1055"/>
      <c r="GJ50" s="1055"/>
      <c r="GK50" s="1198"/>
    </row>
    <row r="51" spans="1:193" ht="4.5" customHeight="1" x14ac:dyDescent="0.15">
      <c r="A51" s="629" t="s">
        <v>2</v>
      </c>
      <c r="B51" s="630"/>
      <c r="C51" s="630"/>
      <c r="D51" s="630"/>
      <c r="E51" s="630"/>
      <c r="F51" s="630"/>
      <c r="G51" s="630"/>
      <c r="H51" s="630"/>
      <c r="I51" s="630"/>
      <c r="J51" s="631"/>
      <c r="K51" s="639" t="s">
        <v>99</v>
      </c>
      <c r="L51" s="640"/>
      <c r="M51" s="640"/>
      <c r="N51" s="640"/>
      <c r="O51" s="640"/>
      <c r="P51" s="640"/>
      <c r="Q51" s="640"/>
      <c r="R51" s="640"/>
      <c r="S51" s="640"/>
      <c r="T51" s="640"/>
      <c r="U51" s="640"/>
      <c r="V51" s="640"/>
      <c r="W51" s="640"/>
      <c r="X51" s="640"/>
      <c r="Y51" s="640"/>
      <c r="Z51" s="640"/>
      <c r="AA51" s="640"/>
      <c r="AB51" s="640"/>
      <c r="AC51" s="639" t="s">
        <v>101</v>
      </c>
      <c r="AD51" s="640"/>
      <c r="AE51" s="640"/>
      <c r="AF51" s="640"/>
      <c r="AG51" s="640"/>
      <c r="AH51" s="640"/>
      <c r="AI51" s="640"/>
      <c r="AJ51" s="640"/>
      <c r="AK51" s="640"/>
      <c r="AL51" s="640"/>
      <c r="AM51" s="640"/>
      <c r="AN51" s="640"/>
      <c r="AO51" s="640"/>
      <c r="AP51" s="640"/>
      <c r="AQ51" s="640"/>
      <c r="AR51" s="640"/>
      <c r="AS51" s="640"/>
      <c r="AT51" s="640"/>
      <c r="AU51" s="639" t="s">
        <v>102</v>
      </c>
      <c r="AV51" s="640"/>
      <c r="AW51" s="640"/>
      <c r="AX51" s="640"/>
      <c r="AY51" s="640"/>
      <c r="AZ51" s="640"/>
      <c r="BA51" s="640"/>
      <c r="BB51" s="640"/>
      <c r="BC51" s="640"/>
      <c r="BD51" s="640"/>
      <c r="BE51" s="640"/>
      <c r="BF51" s="641"/>
      <c r="BG51" s="474"/>
      <c r="BH51" s="474"/>
      <c r="BI51" s="1169" t="s">
        <v>38</v>
      </c>
      <c r="BJ51" s="1170"/>
      <c r="BK51" s="1170"/>
      <c r="BL51" s="1170"/>
      <c r="BM51" s="1170"/>
      <c r="BN51" s="1170"/>
      <c r="BO51" s="1170"/>
      <c r="BP51" s="1170"/>
      <c r="BQ51" s="1170"/>
      <c r="BR51" s="1170"/>
      <c r="BS51" s="1170"/>
      <c r="BT51" s="1170"/>
      <c r="BU51" s="1170"/>
      <c r="BV51" s="1171"/>
      <c r="BW51" s="1187">
        <v>7</v>
      </c>
      <c r="BX51" s="1188"/>
      <c r="BY51" s="625"/>
      <c r="BZ51" s="626"/>
      <c r="CA51" s="689" t="str">
        <f>入力シート!$AA11</f>
        <v/>
      </c>
      <c r="CB51" s="689"/>
      <c r="CC51" s="689" t="str">
        <f>入力シート!$AB11</f>
        <v/>
      </c>
      <c r="CD51" s="689"/>
      <c r="CE51" s="689" t="str">
        <f>入力シート!$AC11</f>
        <v/>
      </c>
      <c r="CF51" s="690"/>
      <c r="CG51" s="755" t="str">
        <f>入力シート!$AD11</f>
        <v/>
      </c>
      <c r="CH51" s="689"/>
      <c r="CI51" s="689" t="str">
        <f>入力シート!$AE11</f>
        <v/>
      </c>
      <c r="CJ51" s="689"/>
      <c r="CK51" s="689" t="str">
        <f>入力シート!$AF11</f>
        <v/>
      </c>
      <c r="CL51" s="722"/>
      <c r="CM51" s="694" t="str">
        <f>入力シート!$AG11</f>
        <v/>
      </c>
      <c r="CN51" s="689"/>
      <c r="CO51" s="689" t="str">
        <f>入力シート!$AH11</f>
        <v/>
      </c>
      <c r="CP51" s="689"/>
      <c r="CQ51" s="689" t="str">
        <f>入力シート!$AI11</f>
        <v/>
      </c>
      <c r="CR51" s="722"/>
      <c r="CT51" s="1294"/>
      <c r="CU51" s="1295"/>
      <c r="CV51" s="1295"/>
      <c r="CW51" s="1295"/>
      <c r="CX51" s="1295"/>
      <c r="CY51" s="1295"/>
      <c r="CZ51" s="1295"/>
      <c r="DA51" s="1296"/>
      <c r="DB51" s="782" t="str">
        <f>入力シート!AA84</f>
        <v/>
      </c>
      <c r="DC51" s="783"/>
      <c r="DD51" s="783"/>
      <c r="DE51" s="783" t="str">
        <f>入力シート!AB84</f>
        <v/>
      </c>
      <c r="DF51" s="783"/>
      <c r="DG51" s="783"/>
      <c r="DH51" s="783" t="str">
        <f>入力シート!AC84</f>
        <v/>
      </c>
      <c r="DI51" s="783"/>
      <c r="DJ51" s="783"/>
      <c r="DK51" s="783" t="str">
        <f>入力シート!AD84</f>
        <v/>
      </c>
      <c r="DL51" s="783"/>
      <c r="DM51" s="783"/>
      <c r="DN51" s="783" t="str">
        <f>入力シート!AE84</f>
        <v/>
      </c>
      <c r="DO51" s="783"/>
      <c r="DP51" s="783"/>
      <c r="DQ51" s="783" t="str">
        <f>入力シート!AF84</f>
        <v/>
      </c>
      <c r="DR51" s="783"/>
      <c r="DS51" s="783"/>
      <c r="DT51" s="783" t="str">
        <f>入力シート!AG84</f>
        <v/>
      </c>
      <c r="DU51" s="783"/>
      <c r="DV51" s="783"/>
      <c r="DW51" s="783" t="str">
        <f>入力シート!AH84</f>
        <v/>
      </c>
      <c r="DX51" s="783"/>
      <c r="DY51" s="783"/>
      <c r="DZ51" s="783" t="str">
        <f>入力シート!AI84</f>
        <v/>
      </c>
      <c r="EA51" s="783"/>
      <c r="EB51" s="783"/>
      <c r="EC51" s="783" t="str">
        <f>入力シート!AJ84</f>
        <v/>
      </c>
      <c r="ED51" s="783"/>
      <c r="EE51" s="783"/>
      <c r="EF51" s="783" t="str">
        <f>入力シート!AK84</f>
        <v/>
      </c>
      <c r="EG51" s="783"/>
      <c r="EH51" s="783"/>
      <c r="EI51" s="783" t="str">
        <f>入力シート!AL84</f>
        <v/>
      </c>
      <c r="EJ51" s="783"/>
      <c r="EK51" s="783"/>
      <c r="EL51" s="740" t="str">
        <f>IF(入力シート!$AO$84="","",入力シート!$AO$84)</f>
        <v/>
      </c>
      <c r="EM51" s="741"/>
      <c r="EN51" s="741"/>
      <c r="EO51" s="741"/>
      <c r="EP51" s="741"/>
      <c r="EQ51" s="741"/>
      <c r="ER51" s="741"/>
      <c r="ES51" s="741"/>
      <c r="ET51" s="741"/>
      <c r="EU51" s="741"/>
      <c r="EV51" s="741"/>
      <c r="EW51" s="742"/>
      <c r="EX51" s="724" t="str">
        <f>IF(入力シート!$K$84="","",入力シート!$K$84)</f>
        <v/>
      </c>
      <c r="EY51" s="725"/>
      <c r="EZ51" s="725"/>
      <c r="FA51" s="725"/>
      <c r="FB51" s="725"/>
      <c r="FC51" s="725"/>
      <c r="FD51" s="725"/>
      <c r="FE51" s="725"/>
      <c r="FF51" s="725"/>
      <c r="FG51" s="725"/>
      <c r="FH51" s="725"/>
      <c r="FI51" s="726"/>
      <c r="FJ51" s="475"/>
      <c r="FK51" s="1213" t="str">
        <f>IF(入力シート!$AT$9="","",入力シート!$AT$9)</f>
        <v/>
      </c>
      <c r="FL51" s="1214"/>
      <c r="FM51" s="1214"/>
      <c r="FN51" s="1214"/>
      <c r="FO51" s="1214"/>
      <c r="FP51" s="1214"/>
      <c r="FQ51" s="1214"/>
      <c r="FR51" s="1214"/>
      <c r="FS51" s="1214"/>
      <c r="FT51" s="1214"/>
      <c r="FU51" s="1214"/>
      <c r="FV51" s="1214"/>
      <c r="FW51" s="1214"/>
      <c r="FX51" s="1214"/>
      <c r="FY51" s="1214"/>
      <c r="FZ51" s="1214"/>
      <c r="GA51" s="1214"/>
      <c r="GB51" s="1214"/>
      <c r="GC51" s="1214"/>
      <c r="GD51" s="1214"/>
      <c r="GE51" s="1214"/>
      <c r="GF51" s="1214"/>
      <c r="GG51" s="1214"/>
      <c r="GH51" s="1214"/>
      <c r="GI51" s="1214"/>
      <c r="GJ51" s="1214"/>
      <c r="GK51" s="1215"/>
    </row>
    <row r="52" spans="1:193" ht="4.5" customHeight="1" x14ac:dyDescent="0.15">
      <c r="A52" s="632"/>
      <c r="B52" s="633"/>
      <c r="C52" s="633"/>
      <c r="D52" s="633"/>
      <c r="E52" s="633"/>
      <c r="F52" s="633"/>
      <c r="G52" s="633"/>
      <c r="H52" s="633"/>
      <c r="I52" s="633"/>
      <c r="J52" s="634"/>
      <c r="K52" s="642"/>
      <c r="L52" s="643"/>
      <c r="M52" s="643"/>
      <c r="N52" s="643"/>
      <c r="O52" s="643"/>
      <c r="P52" s="643"/>
      <c r="Q52" s="643"/>
      <c r="R52" s="643"/>
      <c r="S52" s="643"/>
      <c r="T52" s="643"/>
      <c r="U52" s="643"/>
      <c r="V52" s="643"/>
      <c r="W52" s="643"/>
      <c r="X52" s="643"/>
      <c r="Y52" s="643"/>
      <c r="Z52" s="643"/>
      <c r="AA52" s="643"/>
      <c r="AB52" s="643"/>
      <c r="AC52" s="642"/>
      <c r="AD52" s="643"/>
      <c r="AE52" s="643"/>
      <c r="AF52" s="643"/>
      <c r="AG52" s="643"/>
      <c r="AH52" s="643"/>
      <c r="AI52" s="643"/>
      <c r="AJ52" s="643"/>
      <c r="AK52" s="643"/>
      <c r="AL52" s="643"/>
      <c r="AM52" s="643"/>
      <c r="AN52" s="643"/>
      <c r="AO52" s="643"/>
      <c r="AP52" s="643"/>
      <c r="AQ52" s="643"/>
      <c r="AR52" s="643"/>
      <c r="AS52" s="643"/>
      <c r="AT52" s="643"/>
      <c r="AU52" s="642"/>
      <c r="AV52" s="643"/>
      <c r="AW52" s="643"/>
      <c r="AX52" s="643"/>
      <c r="AY52" s="643"/>
      <c r="AZ52" s="643"/>
      <c r="BA52" s="643"/>
      <c r="BB52" s="643"/>
      <c r="BC52" s="643"/>
      <c r="BD52" s="643"/>
      <c r="BE52" s="643"/>
      <c r="BF52" s="644"/>
      <c r="BG52" s="474"/>
      <c r="BH52" s="474"/>
      <c r="BI52" s="1169"/>
      <c r="BJ52" s="1170"/>
      <c r="BK52" s="1170"/>
      <c r="BL52" s="1170"/>
      <c r="BM52" s="1170"/>
      <c r="BN52" s="1170"/>
      <c r="BO52" s="1170"/>
      <c r="BP52" s="1170"/>
      <c r="BQ52" s="1170"/>
      <c r="BR52" s="1170"/>
      <c r="BS52" s="1170"/>
      <c r="BT52" s="1170"/>
      <c r="BU52" s="1170"/>
      <c r="BV52" s="1171"/>
      <c r="BW52" s="1187"/>
      <c r="BX52" s="1188"/>
      <c r="BY52" s="625"/>
      <c r="BZ52" s="626"/>
      <c r="CA52" s="689"/>
      <c r="CB52" s="689"/>
      <c r="CC52" s="689"/>
      <c r="CD52" s="689"/>
      <c r="CE52" s="689"/>
      <c r="CF52" s="690"/>
      <c r="CG52" s="755"/>
      <c r="CH52" s="689"/>
      <c r="CI52" s="689"/>
      <c r="CJ52" s="689"/>
      <c r="CK52" s="689"/>
      <c r="CL52" s="722"/>
      <c r="CM52" s="694"/>
      <c r="CN52" s="689"/>
      <c r="CO52" s="689"/>
      <c r="CP52" s="689"/>
      <c r="CQ52" s="689"/>
      <c r="CR52" s="722"/>
      <c r="CT52" s="1294"/>
      <c r="CU52" s="1295"/>
      <c r="CV52" s="1295"/>
      <c r="CW52" s="1295"/>
      <c r="CX52" s="1295"/>
      <c r="CY52" s="1295"/>
      <c r="CZ52" s="1295"/>
      <c r="DA52" s="1296"/>
      <c r="DB52" s="784"/>
      <c r="DC52" s="785"/>
      <c r="DD52" s="785"/>
      <c r="DE52" s="785"/>
      <c r="DF52" s="785"/>
      <c r="DG52" s="785"/>
      <c r="DH52" s="785"/>
      <c r="DI52" s="785"/>
      <c r="DJ52" s="785"/>
      <c r="DK52" s="785"/>
      <c r="DL52" s="785"/>
      <c r="DM52" s="785"/>
      <c r="DN52" s="785"/>
      <c r="DO52" s="785"/>
      <c r="DP52" s="785"/>
      <c r="DQ52" s="785"/>
      <c r="DR52" s="785"/>
      <c r="DS52" s="785"/>
      <c r="DT52" s="785"/>
      <c r="DU52" s="785"/>
      <c r="DV52" s="785"/>
      <c r="DW52" s="785"/>
      <c r="DX52" s="785"/>
      <c r="DY52" s="785"/>
      <c r="DZ52" s="785"/>
      <c r="EA52" s="785"/>
      <c r="EB52" s="785"/>
      <c r="EC52" s="785"/>
      <c r="ED52" s="785"/>
      <c r="EE52" s="785"/>
      <c r="EF52" s="785"/>
      <c r="EG52" s="785"/>
      <c r="EH52" s="785"/>
      <c r="EI52" s="785"/>
      <c r="EJ52" s="785"/>
      <c r="EK52" s="785"/>
      <c r="EL52" s="743"/>
      <c r="EM52" s="744"/>
      <c r="EN52" s="744"/>
      <c r="EO52" s="744"/>
      <c r="EP52" s="744"/>
      <c r="EQ52" s="744"/>
      <c r="ER52" s="744"/>
      <c r="ES52" s="744"/>
      <c r="ET52" s="744"/>
      <c r="EU52" s="744"/>
      <c r="EV52" s="744"/>
      <c r="EW52" s="745"/>
      <c r="EX52" s="727"/>
      <c r="EY52" s="727"/>
      <c r="EZ52" s="727"/>
      <c r="FA52" s="727"/>
      <c r="FB52" s="727"/>
      <c r="FC52" s="727"/>
      <c r="FD52" s="727"/>
      <c r="FE52" s="727"/>
      <c r="FF52" s="727"/>
      <c r="FG52" s="727"/>
      <c r="FH52" s="727"/>
      <c r="FI52" s="728"/>
      <c r="FJ52" s="475"/>
      <c r="FK52" s="1216"/>
      <c r="FL52" s="903"/>
      <c r="FM52" s="903"/>
      <c r="FN52" s="903"/>
      <c r="FO52" s="903"/>
      <c r="FP52" s="903"/>
      <c r="FQ52" s="903"/>
      <c r="FR52" s="903"/>
      <c r="FS52" s="903"/>
      <c r="FT52" s="903"/>
      <c r="FU52" s="903"/>
      <c r="FV52" s="903"/>
      <c r="FW52" s="903"/>
      <c r="FX52" s="903"/>
      <c r="FY52" s="903"/>
      <c r="FZ52" s="903"/>
      <c r="GA52" s="903"/>
      <c r="GB52" s="903"/>
      <c r="GC52" s="903"/>
      <c r="GD52" s="903"/>
      <c r="GE52" s="903"/>
      <c r="GF52" s="903"/>
      <c r="GG52" s="903"/>
      <c r="GH52" s="903"/>
      <c r="GI52" s="903"/>
      <c r="GJ52" s="903"/>
      <c r="GK52" s="1217"/>
    </row>
    <row r="53" spans="1:193" ht="4.5" customHeight="1" x14ac:dyDescent="0.15">
      <c r="A53" s="632"/>
      <c r="B53" s="633"/>
      <c r="C53" s="633"/>
      <c r="D53" s="633"/>
      <c r="E53" s="633"/>
      <c r="F53" s="633"/>
      <c r="G53" s="633"/>
      <c r="H53" s="633"/>
      <c r="I53" s="633"/>
      <c r="J53" s="634"/>
      <c r="K53" s="658" t="str">
        <f>IF(入力シート!$C$15="","",入力シート!$C$15)</f>
        <v/>
      </c>
      <c r="L53" s="659"/>
      <c r="M53" s="659"/>
      <c r="N53" s="659"/>
      <c r="O53" s="659"/>
      <c r="P53" s="659"/>
      <c r="Q53" s="659"/>
      <c r="R53" s="659"/>
      <c r="S53" s="659"/>
      <c r="T53" s="659"/>
      <c r="U53" s="659"/>
      <c r="V53" s="659"/>
      <c r="W53" s="659"/>
      <c r="X53" s="659"/>
      <c r="Y53" s="659"/>
      <c r="Z53" s="659"/>
      <c r="AA53" s="659"/>
      <c r="AB53" s="1175"/>
      <c r="AC53" s="658" t="str">
        <f>IF(入力シート!$E$15="","",入力シート!$E$15)</f>
        <v/>
      </c>
      <c r="AD53" s="659"/>
      <c r="AE53" s="659"/>
      <c r="AF53" s="659"/>
      <c r="AG53" s="659"/>
      <c r="AH53" s="659"/>
      <c r="AI53" s="659"/>
      <c r="AJ53" s="659"/>
      <c r="AK53" s="659"/>
      <c r="AL53" s="659"/>
      <c r="AM53" s="659"/>
      <c r="AN53" s="659"/>
      <c r="AO53" s="659"/>
      <c r="AP53" s="659"/>
      <c r="AQ53" s="659"/>
      <c r="AR53" s="659"/>
      <c r="AS53" s="659"/>
      <c r="AT53" s="1175"/>
      <c r="AU53" s="658" t="str">
        <f>入力シート!$F$15</f>
        <v/>
      </c>
      <c r="AV53" s="659"/>
      <c r="AW53" s="659"/>
      <c r="AX53" s="659"/>
      <c r="AY53" s="659"/>
      <c r="AZ53" s="659"/>
      <c r="BA53" s="659"/>
      <c r="BB53" s="659"/>
      <c r="BC53" s="659"/>
      <c r="BD53" s="659"/>
      <c r="BE53" s="659"/>
      <c r="BF53" s="660"/>
      <c r="BG53" s="474"/>
      <c r="BH53" s="474"/>
      <c r="BI53" s="1169"/>
      <c r="BJ53" s="1170"/>
      <c r="BK53" s="1170"/>
      <c r="BL53" s="1170"/>
      <c r="BM53" s="1170"/>
      <c r="BN53" s="1170"/>
      <c r="BO53" s="1170"/>
      <c r="BP53" s="1170"/>
      <c r="BQ53" s="1170"/>
      <c r="BR53" s="1170"/>
      <c r="BS53" s="1170"/>
      <c r="BT53" s="1170"/>
      <c r="BU53" s="1170"/>
      <c r="BV53" s="1171"/>
      <c r="BW53" s="1187"/>
      <c r="BX53" s="1188"/>
      <c r="BY53" s="625"/>
      <c r="BZ53" s="626"/>
      <c r="CA53" s="689"/>
      <c r="CB53" s="689"/>
      <c r="CC53" s="689"/>
      <c r="CD53" s="689"/>
      <c r="CE53" s="689"/>
      <c r="CF53" s="690"/>
      <c r="CG53" s="755"/>
      <c r="CH53" s="689"/>
      <c r="CI53" s="689"/>
      <c r="CJ53" s="689"/>
      <c r="CK53" s="689"/>
      <c r="CL53" s="722"/>
      <c r="CM53" s="694"/>
      <c r="CN53" s="689"/>
      <c r="CO53" s="689"/>
      <c r="CP53" s="689"/>
      <c r="CQ53" s="689"/>
      <c r="CR53" s="722"/>
      <c r="CT53" s="1294"/>
      <c r="CU53" s="1295"/>
      <c r="CV53" s="1295"/>
      <c r="CW53" s="1295"/>
      <c r="CX53" s="1295"/>
      <c r="CY53" s="1295"/>
      <c r="CZ53" s="1295"/>
      <c r="DA53" s="1296"/>
      <c r="DB53" s="784"/>
      <c r="DC53" s="785"/>
      <c r="DD53" s="785"/>
      <c r="DE53" s="785"/>
      <c r="DF53" s="785"/>
      <c r="DG53" s="785"/>
      <c r="DH53" s="785"/>
      <c r="DI53" s="785"/>
      <c r="DJ53" s="785"/>
      <c r="DK53" s="785"/>
      <c r="DL53" s="785"/>
      <c r="DM53" s="785"/>
      <c r="DN53" s="785"/>
      <c r="DO53" s="785"/>
      <c r="DP53" s="785"/>
      <c r="DQ53" s="785"/>
      <c r="DR53" s="785"/>
      <c r="DS53" s="785"/>
      <c r="DT53" s="785"/>
      <c r="DU53" s="785"/>
      <c r="DV53" s="785"/>
      <c r="DW53" s="785"/>
      <c r="DX53" s="785"/>
      <c r="DY53" s="785"/>
      <c r="DZ53" s="785"/>
      <c r="EA53" s="785"/>
      <c r="EB53" s="785"/>
      <c r="EC53" s="785"/>
      <c r="ED53" s="785"/>
      <c r="EE53" s="785"/>
      <c r="EF53" s="785"/>
      <c r="EG53" s="785"/>
      <c r="EH53" s="785"/>
      <c r="EI53" s="785"/>
      <c r="EJ53" s="785"/>
      <c r="EK53" s="785"/>
      <c r="EL53" s="743"/>
      <c r="EM53" s="744"/>
      <c r="EN53" s="744"/>
      <c r="EO53" s="744"/>
      <c r="EP53" s="744"/>
      <c r="EQ53" s="744"/>
      <c r="ER53" s="744"/>
      <c r="ES53" s="744"/>
      <c r="ET53" s="744"/>
      <c r="EU53" s="744"/>
      <c r="EV53" s="744"/>
      <c r="EW53" s="745"/>
      <c r="EX53" s="727"/>
      <c r="EY53" s="727"/>
      <c r="EZ53" s="727"/>
      <c r="FA53" s="727"/>
      <c r="FB53" s="727"/>
      <c r="FC53" s="727"/>
      <c r="FD53" s="727"/>
      <c r="FE53" s="727"/>
      <c r="FF53" s="727"/>
      <c r="FG53" s="727"/>
      <c r="FH53" s="727"/>
      <c r="FI53" s="728"/>
      <c r="FJ53" s="475"/>
      <c r="FK53" s="1216"/>
      <c r="FL53" s="903"/>
      <c r="FM53" s="903"/>
      <c r="FN53" s="903"/>
      <c r="FO53" s="903"/>
      <c r="FP53" s="903"/>
      <c r="FQ53" s="903"/>
      <c r="FR53" s="903"/>
      <c r="FS53" s="903"/>
      <c r="FT53" s="903"/>
      <c r="FU53" s="903"/>
      <c r="FV53" s="903"/>
      <c r="FW53" s="903"/>
      <c r="FX53" s="903"/>
      <c r="FY53" s="903"/>
      <c r="FZ53" s="903"/>
      <c r="GA53" s="903"/>
      <c r="GB53" s="903"/>
      <c r="GC53" s="903"/>
      <c r="GD53" s="903"/>
      <c r="GE53" s="903"/>
      <c r="GF53" s="903"/>
      <c r="GG53" s="903"/>
      <c r="GH53" s="903"/>
      <c r="GI53" s="903"/>
      <c r="GJ53" s="903"/>
      <c r="GK53" s="1217"/>
    </row>
    <row r="54" spans="1:193" ht="4.5" customHeight="1" x14ac:dyDescent="0.15">
      <c r="A54" s="632"/>
      <c r="B54" s="633"/>
      <c r="C54" s="633"/>
      <c r="D54" s="633"/>
      <c r="E54" s="633"/>
      <c r="F54" s="633"/>
      <c r="G54" s="633"/>
      <c r="H54" s="633"/>
      <c r="I54" s="633"/>
      <c r="J54" s="634"/>
      <c r="K54" s="661"/>
      <c r="L54" s="662"/>
      <c r="M54" s="662"/>
      <c r="N54" s="662"/>
      <c r="O54" s="662"/>
      <c r="P54" s="662"/>
      <c r="Q54" s="662"/>
      <c r="R54" s="662"/>
      <c r="S54" s="662"/>
      <c r="T54" s="662"/>
      <c r="U54" s="662"/>
      <c r="V54" s="662"/>
      <c r="W54" s="662"/>
      <c r="X54" s="662"/>
      <c r="Y54" s="662"/>
      <c r="Z54" s="662"/>
      <c r="AA54" s="662"/>
      <c r="AB54" s="1176"/>
      <c r="AC54" s="661"/>
      <c r="AD54" s="662"/>
      <c r="AE54" s="662"/>
      <c r="AF54" s="662"/>
      <c r="AG54" s="662"/>
      <c r="AH54" s="662"/>
      <c r="AI54" s="662"/>
      <c r="AJ54" s="662"/>
      <c r="AK54" s="662"/>
      <c r="AL54" s="662"/>
      <c r="AM54" s="662"/>
      <c r="AN54" s="662"/>
      <c r="AO54" s="662"/>
      <c r="AP54" s="662"/>
      <c r="AQ54" s="662"/>
      <c r="AR54" s="662"/>
      <c r="AS54" s="662"/>
      <c r="AT54" s="1176"/>
      <c r="AU54" s="661"/>
      <c r="AV54" s="662"/>
      <c r="AW54" s="662"/>
      <c r="AX54" s="662"/>
      <c r="AY54" s="662"/>
      <c r="AZ54" s="662"/>
      <c r="BA54" s="662"/>
      <c r="BB54" s="662"/>
      <c r="BC54" s="662"/>
      <c r="BD54" s="662"/>
      <c r="BE54" s="662"/>
      <c r="BF54" s="663"/>
      <c r="BG54" s="474"/>
      <c r="BH54" s="474"/>
      <c r="BI54" s="1169"/>
      <c r="BJ54" s="1170"/>
      <c r="BK54" s="1170"/>
      <c r="BL54" s="1170"/>
      <c r="BM54" s="1170"/>
      <c r="BN54" s="1170"/>
      <c r="BO54" s="1170"/>
      <c r="BP54" s="1170"/>
      <c r="BQ54" s="1170"/>
      <c r="BR54" s="1170"/>
      <c r="BS54" s="1170"/>
      <c r="BT54" s="1170"/>
      <c r="BU54" s="1170"/>
      <c r="BV54" s="1171"/>
      <c r="BW54" s="1187"/>
      <c r="BX54" s="1188"/>
      <c r="BY54" s="625"/>
      <c r="BZ54" s="626"/>
      <c r="CA54" s="689"/>
      <c r="CB54" s="689"/>
      <c r="CC54" s="689"/>
      <c r="CD54" s="689"/>
      <c r="CE54" s="689"/>
      <c r="CF54" s="690"/>
      <c r="CG54" s="755"/>
      <c r="CH54" s="689"/>
      <c r="CI54" s="689"/>
      <c r="CJ54" s="689"/>
      <c r="CK54" s="689"/>
      <c r="CL54" s="722"/>
      <c r="CM54" s="694"/>
      <c r="CN54" s="689"/>
      <c r="CO54" s="689"/>
      <c r="CP54" s="689"/>
      <c r="CQ54" s="689"/>
      <c r="CR54" s="722"/>
      <c r="CT54" s="1294"/>
      <c r="CU54" s="1295"/>
      <c r="CV54" s="1295"/>
      <c r="CW54" s="1295"/>
      <c r="CX54" s="1295"/>
      <c r="CY54" s="1295"/>
      <c r="CZ54" s="1295"/>
      <c r="DA54" s="1296"/>
      <c r="DB54" s="784"/>
      <c r="DC54" s="785"/>
      <c r="DD54" s="785"/>
      <c r="DE54" s="785"/>
      <c r="DF54" s="785"/>
      <c r="DG54" s="785"/>
      <c r="DH54" s="785"/>
      <c r="DI54" s="785"/>
      <c r="DJ54" s="785"/>
      <c r="DK54" s="785"/>
      <c r="DL54" s="785"/>
      <c r="DM54" s="785"/>
      <c r="DN54" s="785"/>
      <c r="DO54" s="785"/>
      <c r="DP54" s="785"/>
      <c r="DQ54" s="785"/>
      <c r="DR54" s="785"/>
      <c r="DS54" s="785"/>
      <c r="DT54" s="785"/>
      <c r="DU54" s="785"/>
      <c r="DV54" s="785"/>
      <c r="DW54" s="785"/>
      <c r="DX54" s="785"/>
      <c r="DY54" s="785"/>
      <c r="DZ54" s="785"/>
      <c r="EA54" s="785"/>
      <c r="EB54" s="785"/>
      <c r="EC54" s="785"/>
      <c r="ED54" s="785"/>
      <c r="EE54" s="785"/>
      <c r="EF54" s="785"/>
      <c r="EG54" s="785"/>
      <c r="EH54" s="785"/>
      <c r="EI54" s="785"/>
      <c r="EJ54" s="785"/>
      <c r="EK54" s="785"/>
      <c r="EL54" s="743"/>
      <c r="EM54" s="744"/>
      <c r="EN54" s="744"/>
      <c r="EO54" s="744"/>
      <c r="EP54" s="744"/>
      <c r="EQ54" s="744"/>
      <c r="ER54" s="744"/>
      <c r="ES54" s="744"/>
      <c r="ET54" s="744"/>
      <c r="EU54" s="744"/>
      <c r="EV54" s="744"/>
      <c r="EW54" s="745"/>
      <c r="EX54" s="727"/>
      <c r="EY54" s="727"/>
      <c r="EZ54" s="727"/>
      <c r="FA54" s="727"/>
      <c r="FB54" s="727"/>
      <c r="FC54" s="727"/>
      <c r="FD54" s="727"/>
      <c r="FE54" s="727"/>
      <c r="FF54" s="727"/>
      <c r="FG54" s="727"/>
      <c r="FH54" s="727"/>
      <c r="FI54" s="728"/>
      <c r="FJ54" s="475"/>
      <c r="FK54" s="1216"/>
      <c r="FL54" s="903"/>
      <c r="FM54" s="903"/>
      <c r="FN54" s="903"/>
      <c r="FO54" s="903"/>
      <c r="FP54" s="903"/>
      <c r="FQ54" s="903"/>
      <c r="FR54" s="903"/>
      <c r="FS54" s="903"/>
      <c r="FT54" s="903"/>
      <c r="FU54" s="903"/>
      <c r="FV54" s="903"/>
      <c r="FW54" s="903"/>
      <c r="FX54" s="903"/>
      <c r="FY54" s="903"/>
      <c r="FZ54" s="903"/>
      <c r="GA54" s="903"/>
      <c r="GB54" s="903"/>
      <c r="GC54" s="903"/>
      <c r="GD54" s="903"/>
      <c r="GE54" s="903"/>
      <c r="GF54" s="903"/>
      <c r="GG54" s="903"/>
      <c r="GH54" s="903"/>
      <c r="GI54" s="903"/>
      <c r="GJ54" s="903"/>
      <c r="GK54" s="1217"/>
    </row>
    <row r="55" spans="1:193" ht="4.5" customHeight="1" x14ac:dyDescent="0.15">
      <c r="A55" s="632"/>
      <c r="B55" s="633"/>
      <c r="C55" s="633"/>
      <c r="D55" s="633"/>
      <c r="E55" s="633"/>
      <c r="F55" s="633"/>
      <c r="G55" s="633"/>
      <c r="H55" s="633"/>
      <c r="I55" s="633"/>
      <c r="J55" s="634"/>
      <c r="K55" s="661"/>
      <c r="L55" s="662"/>
      <c r="M55" s="662"/>
      <c r="N55" s="662"/>
      <c r="O55" s="662"/>
      <c r="P55" s="662"/>
      <c r="Q55" s="662"/>
      <c r="R55" s="662"/>
      <c r="S55" s="662"/>
      <c r="T55" s="662"/>
      <c r="U55" s="662"/>
      <c r="V55" s="662"/>
      <c r="W55" s="662"/>
      <c r="X55" s="662"/>
      <c r="Y55" s="662"/>
      <c r="Z55" s="662"/>
      <c r="AA55" s="662"/>
      <c r="AB55" s="1176"/>
      <c r="AC55" s="661"/>
      <c r="AD55" s="662"/>
      <c r="AE55" s="662"/>
      <c r="AF55" s="662"/>
      <c r="AG55" s="662"/>
      <c r="AH55" s="662"/>
      <c r="AI55" s="662"/>
      <c r="AJ55" s="662"/>
      <c r="AK55" s="662"/>
      <c r="AL55" s="662"/>
      <c r="AM55" s="662"/>
      <c r="AN55" s="662"/>
      <c r="AO55" s="662"/>
      <c r="AP55" s="662"/>
      <c r="AQ55" s="662"/>
      <c r="AR55" s="662"/>
      <c r="AS55" s="662"/>
      <c r="AT55" s="1176"/>
      <c r="AU55" s="661"/>
      <c r="AV55" s="662"/>
      <c r="AW55" s="662"/>
      <c r="AX55" s="662"/>
      <c r="AY55" s="662"/>
      <c r="AZ55" s="662"/>
      <c r="BA55" s="662"/>
      <c r="BB55" s="662"/>
      <c r="BC55" s="662"/>
      <c r="BD55" s="662"/>
      <c r="BE55" s="662"/>
      <c r="BF55" s="663"/>
      <c r="BG55" s="474"/>
      <c r="BH55" s="474"/>
      <c r="BI55" s="1169" t="s">
        <v>31</v>
      </c>
      <c r="BJ55" s="1170"/>
      <c r="BK55" s="1170"/>
      <c r="BL55" s="1170"/>
      <c r="BM55" s="1170"/>
      <c r="BN55" s="1170"/>
      <c r="BO55" s="1170"/>
      <c r="BP55" s="1170"/>
      <c r="BQ55" s="1170"/>
      <c r="BR55" s="1170"/>
      <c r="BS55" s="1170"/>
      <c r="BT55" s="1170"/>
      <c r="BU55" s="1170"/>
      <c r="BV55" s="1171"/>
      <c r="BW55" s="1187">
        <v>40</v>
      </c>
      <c r="BX55" s="1188"/>
      <c r="BY55" s="625"/>
      <c r="BZ55" s="626"/>
      <c r="CA55" s="689" t="str">
        <f>入力シート!$AA12</f>
        <v/>
      </c>
      <c r="CB55" s="689"/>
      <c r="CC55" s="689" t="str">
        <f>入力シート!$AB12</f>
        <v/>
      </c>
      <c r="CD55" s="689"/>
      <c r="CE55" s="689" t="str">
        <f>入力シート!$AC12</f>
        <v/>
      </c>
      <c r="CF55" s="690"/>
      <c r="CG55" s="755" t="str">
        <f>入力シート!$AD12</f>
        <v/>
      </c>
      <c r="CH55" s="689"/>
      <c r="CI55" s="689" t="str">
        <f>入力シート!$AE12</f>
        <v/>
      </c>
      <c r="CJ55" s="689"/>
      <c r="CK55" s="689" t="str">
        <f>入力シート!$AF12</f>
        <v/>
      </c>
      <c r="CL55" s="722"/>
      <c r="CM55" s="694" t="str">
        <f>入力シート!$AG12</f>
        <v/>
      </c>
      <c r="CN55" s="689"/>
      <c r="CO55" s="689" t="str">
        <f>入力シート!$AH12</f>
        <v/>
      </c>
      <c r="CP55" s="689"/>
      <c r="CQ55" s="689" t="str">
        <f>入力シート!$AI12</f>
        <v/>
      </c>
      <c r="CR55" s="722"/>
      <c r="CT55" s="1294"/>
      <c r="CU55" s="1295"/>
      <c r="CV55" s="1295"/>
      <c r="CW55" s="1295"/>
      <c r="CX55" s="1295"/>
      <c r="CY55" s="1295"/>
      <c r="CZ55" s="1295"/>
      <c r="DA55" s="1296"/>
      <c r="DB55" s="1078"/>
      <c r="DC55" s="1012"/>
      <c r="DD55" s="1012"/>
      <c r="DE55" s="1012"/>
      <c r="DF55" s="1012"/>
      <c r="DG55" s="1012"/>
      <c r="DH55" s="1012"/>
      <c r="DI55" s="1012"/>
      <c r="DJ55" s="1012"/>
      <c r="DK55" s="1012"/>
      <c r="DL55" s="1012"/>
      <c r="DM55" s="1012"/>
      <c r="DN55" s="1012"/>
      <c r="DO55" s="1012"/>
      <c r="DP55" s="1012"/>
      <c r="DQ55" s="1012"/>
      <c r="DR55" s="1012"/>
      <c r="DS55" s="1012"/>
      <c r="DT55" s="1012"/>
      <c r="DU55" s="1012"/>
      <c r="DV55" s="1012"/>
      <c r="DW55" s="1012"/>
      <c r="DX55" s="1012"/>
      <c r="DY55" s="1012"/>
      <c r="DZ55" s="1012"/>
      <c r="EA55" s="1012"/>
      <c r="EB55" s="1012"/>
      <c r="EC55" s="1012"/>
      <c r="ED55" s="1012"/>
      <c r="EE55" s="1012"/>
      <c r="EF55" s="1012"/>
      <c r="EG55" s="1012"/>
      <c r="EH55" s="1012"/>
      <c r="EI55" s="1012"/>
      <c r="EJ55" s="1012"/>
      <c r="EK55" s="1012"/>
      <c r="EL55" s="749"/>
      <c r="EM55" s="750"/>
      <c r="EN55" s="750"/>
      <c r="EO55" s="750"/>
      <c r="EP55" s="750"/>
      <c r="EQ55" s="750"/>
      <c r="ER55" s="750"/>
      <c r="ES55" s="750"/>
      <c r="ET55" s="750"/>
      <c r="EU55" s="750"/>
      <c r="EV55" s="750"/>
      <c r="EW55" s="751"/>
      <c r="EX55" s="729"/>
      <c r="EY55" s="729"/>
      <c r="EZ55" s="729"/>
      <c r="FA55" s="729"/>
      <c r="FB55" s="729"/>
      <c r="FC55" s="729"/>
      <c r="FD55" s="729"/>
      <c r="FE55" s="729"/>
      <c r="FF55" s="729"/>
      <c r="FG55" s="729"/>
      <c r="FH55" s="729"/>
      <c r="FI55" s="730"/>
      <c r="FJ55" s="475"/>
      <c r="FK55" s="1218"/>
      <c r="FL55" s="904"/>
      <c r="FM55" s="904"/>
      <c r="FN55" s="904"/>
      <c r="FO55" s="904"/>
      <c r="FP55" s="904"/>
      <c r="FQ55" s="904"/>
      <c r="FR55" s="904"/>
      <c r="FS55" s="904"/>
      <c r="FT55" s="904"/>
      <c r="FU55" s="904"/>
      <c r="FV55" s="904"/>
      <c r="FW55" s="904"/>
      <c r="FX55" s="904"/>
      <c r="FY55" s="904"/>
      <c r="FZ55" s="904"/>
      <c r="GA55" s="904"/>
      <c r="GB55" s="904"/>
      <c r="GC55" s="904"/>
      <c r="GD55" s="904"/>
      <c r="GE55" s="904"/>
      <c r="GF55" s="904"/>
      <c r="GG55" s="904"/>
      <c r="GH55" s="904"/>
      <c r="GI55" s="904"/>
      <c r="GJ55" s="904"/>
      <c r="GK55" s="1219"/>
    </row>
    <row r="56" spans="1:193" ht="4.5" customHeight="1" x14ac:dyDescent="0.15">
      <c r="A56" s="691"/>
      <c r="B56" s="692"/>
      <c r="C56" s="692"/>
      <c r="D56" s="692"/>
      <c r="E56" s="692"/>
      <c r="F56" s="692"/>
      <c r="G56" s="692"/>
      <c r="H56" s="692"/>
      <c r="I56" s="692"/>
      <c r="J56" s="693"/>
      <c r="K56" s="1085"/>
      <c r="L56" s="1086"/>
      <c r="M56" s="1086"/>
      <c r="N56" s="1086"/>
      <c r="O56" s="1086"/>
      <c r="P56" s="1086"/>
      <c r="Q56" s="1086"/>
      <c r="R56" s="1086"/>
      <c r="S56" s="1086"/>
      <c r="T56" s="1086"/>
      <c r="U56" s="1086"/>
      <c r="V56" s="1086"/>
      <c r="W56" s="1086"/>
      <c r="X56" s="1086"/>
      <c r="Y56" s="1086"/>
      <c r="Z56" s="1086"/>
      <c r="AA56" s="1086"/>
      <c r="AB56" s="1177"/>
      <c r="AC56" s="1085"/>
      <c r="AD56" s="1086"/>
      <c r="AE56" s="1086"/>
      <c r="AF56" s="1086"/>
      <c r="AG56" s="1086"/>
      <c r="AH56" s="1086"/>
      <c r="AI56" s="1086"/>
      <c r="AJ56" s="1086"/>
      <c r="AK56" s="1086"/>
      <c r="AL56" s="1086"/>
      <c r="AM56" s="1086"/>
      <c r="AN56" s="1086"/>
      <c r="AO56" s="1086"/>
      <c r="AP56" s="1086"/>
      <c r="AQ56" s="1086"/>
      <c r="AR56" s="1086"/>
      <c r="AS56" s="1086"/>
      <c r="AT56" s="1177"/>
      <c r="AU56" s="1085"/>
      <c r="AV56" s="1086"/>
      <c r="AW56" s="1086"/>
      <c r="AX56" s="1086"/>
      <c r="AY56" s="1086"/>
      <c r="AZ56" s="1086"/>
      <c r="BA56" s="1086"/>
      <c r="BB56" s="1086"/>
      <c r="BC56" s="1086"/>
      <c r="BD56" s="1086"/>
      <c r="BE56" s="1086"/>
      <c r="BF56" s="1087"/>
      <c r="BG56" s="474"/>
      <c r="BH56" s="474"/>
      <c r="BI56" s="1169"/>
      <c r="BJ56" s="1170"/>
      <c r="BK56" s="1170"/>
      <c r="BL56" s="1170"/>
      <c r="BM56" s="1170"/>
      <c r="BN56" s="1170"/>
      <c r="BO56" s="1170"/>
      <c r="BP56" s="1170"/>
      <c r="BQ56" s="1170"/>
      <c r="BR56" s="1170"/>
      <c r="BS56" s="1170"/>
      <c r="BT56" s="1170"/>
      <c r="BU56" s="1170"/>
      <c r="BV56" s="1171"/>
      <c r="BW56" s="1187"/>
      <c r="BX56" s="1188"/>
      <c r="BY56" s="625"/>
      <c r="BZ56" s="626"/>
      <c r="CA56" s="689"/>
      <c r="CB56" s="689"/>
      <c r="CC56" s="689"/>
      <c r="CD56" s="689"/>
      <c r="CE56" s="689"/>
      <c r="CF56" s="690"/>
      <c r="CG56" s="755"/>
      <c r="CH56" s="689"/>
      <c r="CI56" s="689"/>
      <c r="CJ56" s="689"/>
      <c r="CK56" s="689"/>
      <c r="CL56" s="722"/>
      <c r="CM56" s="694"/>
      <c r="CN56" s="689"/>
      <c r="CO56" s="689"/>
      <c r="CP56" s="689"/>
      <c r="CQ56" s="689"/>
      <c r="CR56" s="722"/>
      <c r="CT56" s="1294"/>
      <c r="CU56" s="1295"/>
      <c r="CV56" s="1295"/>
      <c r="CW56" s="1295"/>
      <c r="CX56" s="1295"/>
      <c r="CY56" s="1295"/>
      <c r="CZ56" s="1295"/>
      <c r="DA56" s="1296"/>
      <c r="DB56" s="1074" t="s">
        <v>201</v>
      </c>
      <c r="DC56" s="946"/>
      <c r="DD56" s="946"/>
      <c r="DE56" s="946"/>
      <c r="DF56" s="946"/>
      <c r="DG56" s="1075"/>
      <c r="DH56" s="792" t="str">
        <f>入力シート!$O$85</f>
        <v/>
      </c>
      <c r="DI56" s="793"/>
      <c r="DJ56" s="793"/>
      <c r="DK56" s="793"/>
      <c r="DL56" s="793"/>
      <c r="DM56" s="793"/>
      <c r="DN56" s="793"/>
      <c r="DO56" s="793"/>
      <c r="DP56" s="793"/>
      <c r="DQ56" s="793"/>
      <c r="DR56" s="793"/>
      <c r="DS56" s="793"/>
      <c r="DT56" s="793"/>
      <c r="DU56" s="793"/>
      <c r="DV56" s="793"/>
      <c r="DW56" s="793"/>
      <c r="DX56" s="793"/>
      <c r="DY56" s="793"/>
      <c r="DZ56" s="793"/>
      <c r="EA56" s="793"/>
      <c r="EB56" s="793"/>
      <c r="EC56" s="793"/>
      <c r="ED56" s="793"/>
      <c r="EE56" s="793"/>
      <c r="EF56" s="794"/>
      <c r="EG56" s="638" t="s">
        <v>24</v>
      </c>
      <c r="EH56" s="720"/>
      <c r="EI56" s="720"/>
      <c r="EJ56" s="720"/>
      <c r="EK56" s="720"/>
      <c r="EL56" s="720"/>
      <c r="EM56" s="720"/>
      <c r="EN56" s="720"/>
      <c r="EO56" s="720"/>
      <c r="EP56" s="720"/>
      <c r="EQ56" s="720"/>
      <c r="ER56" s="720"/>
      <c r="ES56" s="720"/>
      <c r="ET56" s="720"/>
      <c r="EU56" s="720"/>
      <c r="EV56" s="720"/>
      <c r="EW56" s="720"/>
      <c r="EX56" s="638" t="s">
        <v>158</v>
      </c>
      <c r="EY56" s="638"/>
      <c r="EZ56" s="638"/>
      <c r="FA56" s="638"/>
      <c r="FB56" s="638"/>
      <c r="FC56" s="638"/>
      <c r="FD56" s="731" t="s">
        <v>195</v>
      </c>
      <c r="FE56" s="737"/>
      <c r="FF56" s="737"/>
      <c r="FG56" s="737"/>
      <c r="FH56" s="737"/>
      <c r="FI56" s="1076"/>
      <c r="FJ56" s="475"/>
      <c r="FK56" s="1239" t="s">
        <v>29</v>
      </c>
      <c r="FL56" s="1051"/>
      <c r="FM56" s="1051"/>
      <c r="FN56" s="1051"/>
      <c r="FO56" s="1051"/>
      <c r="FP56" s="1240"/>
      <c r="FQ56" s="1223" t="str">
        <f>IF(入力シート!$AS$10="","",入力シート!$AS$10)</f>
        <v/>
      </c>
      <c r="FR56" s="1224"/>
      <c r="FS56" s="1224"/>
      <c r="FT56" s="1224"/>
      <c r="FU56" s="1224"/>
      <c r="FV56" s="1224"/>
      <c r="FW56" s="1224"/>
      <c r="FX56" s="1224"/>
      <c r="FY56" s="1224"/>
      <c r="FZ56" s="1224"/>
      <c r="GA56" s="1224"/>
      <c r="GB56" s="1224"/>
      <c r="GC56" s="1224"/>
      <c r="GD56" s="1224"/>
      <c r="GE56" s="1224"/>
      <c r="GF56" s="1224"/>
      <c r="GG56" s="1224"/>
      <c r="GH56" s="1224"/>
      <c r="GI56" s="1224"/>
      <c r="GJ56" s="1224"/>
      <c r="GK56" s="1225"/>
    </row>
    <row r="57" spans="1:193" ht="4.5" customHeight="1" x14ac:dyDescent="0.15">
      <c r="A57" s="973" t="s">
        <v>3</v>
      </c>
      <c r="B57" s="972"/>
      <c r="C57" s="972"/>
      <c r="D57" s="972"/>
      <c r="E57" s="972"/>
      <c r="F57" s="972"/>
      <c r="G57" s="972"/>
      <c r="H57" s="972"/>
      <c r="I57" s="972"/>
      <c r="J57" s="972"/>
      <c r="K57" s="638" t="s">
        <v>7</v>
      </c>
      <c r="L57" s="638"/>
      <c r="M57" s="638"/>
      <c r="N57" s="638"/>
      <c r="O57" s="638"/>
      <c r="P57" s="638"/>
      <c r="Q57" s="638"/>
      <c r="R57" s="638"/>
      <c r="S57" s="638" t="s">
        <v>8</v>
      </c>
      <c r="T57" s="638"/>
      <c r="U57" s="638"/>
      <c r="V57" s="638"/>
      <c r="W57" s="638"/>
      <c r="X57" s="638"/>
      <c r="Y57" s="638"/>
      <c r="Z57" s="638"/>
      <c r="AA57" s="638"/>
      <c r="AB57" s="638"/>
      <c r="AC57" s="638"/>
      <c r="AD57" s="638"/>
      <c r="AE57" s="638"/>
      <c r="AF57" s="638"/>
      <c r="AG57" s="638"/>
      <c r="AH57" s="638"/>
      <c r="AI57" s="638"/>
      <c r="AJ57" s="638"/>
      <c r="AK57" s="1178" t="s">
        <v>99</v>
      </c>
      <c r="AL57" s="1178"/>
      <c r="AM57" s="1178"/>
      <c r="AN57" s="1178"/>
      <c r="AO57" s="1178"/>
      <c r="AP57" s="1178"/>
      <c r="AQ57" s="1178"/>
      <c r="AR57" s="1178"/>
      <c r="AS57" s="1178"/>
      <c r="AT57" s="1178"/>
      <c r="AU57" s="667" t="s">
        <v>9</v>
      </c>
      <c r="AV57" s="667"/>
      <c r="AW57" s="667"/>
      <c r="AX57" s="667"/>
      <c r="AY57" s="667"/>
      <c r="AZ57" s="667"/>
      <c r="BA57" s="667"/>
      <c r="BB57" s="667"/>
      <c r="BC57" s="667"/>
      <c r="BD57" s="667"/>
      <c r="BE57" s="667"/>
      <c r="BF57" s="668"/>
      <c r="BG57" s="474"/>
      <c r="BH57" s="474"/>
      <c r="BI57" s="1169"/>
      <c r="BJ57" s="1170"/>
      <c r="BK57" s="1170"/>
      <c r="BL57" s="1170"/>
      <c r="BM57" s="1170"/>
      <c r="BN57" s="1170"/>
      <c r="BO57" s="1170"/>
      <c r="BP57" s="1170"/>
      <c r="BQ57" s="1170"/>
      <c r="BR57" s="1170"/>
      <c r="BS57" s="1170"/>
      <c r="BT57" s="1170"/>
      <c r="BU57" s="1170"/>
      <c r="BV57" s="1171"/>
      <c r="BW57" s="1187"/>
      <c r="BX57" s="1188"/>
      <c r="BY57" s="625"/>
      <c r="BZ57" s="626"/>
      <c r="CA57" s="689"/>
      <c r="CB57" s="689"/>
      <c r="CC57" s="689"/>
      <c r="CD57" s="689"/>
      <c r="CE57" s="689"/>
      <c r="CF57" s="690"/>
      <c r="CG57" s="755"/>
      <c r="CH57" s="689"/>
      <c r="CI57" s="689"/>
      <c r="CJ57" s="689"/>
      <c r="CK57" s="689"/>
      <c r="CL57" s="722"/>
      <c r="CM57" s="694"/>
      <c r="CN57" s="689"/>
      <c r="CO57" s="689"/>
      <c r="CP57" s="689"/>
      <c r="CQ57" s="689"/>
      <c r="CR57" s="722"/>
      <c r="CT57" s="1294"/>
      <c r="CU57" s="1295"/>
      <c r="CV57" s="1295"/>
      <c r="CW57" s="1295"/>
      <c r="CX57" s="1295"/>
      <c r="CY57" s="1295"/>
      <c r="CZ57" s="1295"/>
      <c r="DA57" s="1296"/>
      <c r="DB57" s="1074"/>
      <c r="DC57" s="946"/>
      <c r="DD57" s="946"/>
      <c r="DE57" s="946"/>
      <c r="DF57" s="946"/>
      <c r="DG57" s="1075"/>
      <c r="DH57" s="792"/>
      <c r="DI57" s="793"/>
      <c r="DJ57" s="793"/>
      <c r="DK57" s="793"/>
      <c r="DL57" s="793"/>
      <c r="DM57" s="793"/>
      <c r="DN57" s="793"/>
      <c r="DO57" s="793"/>
      <c r="DP57" s="793"/>
      <c r="DQ57" s="793"/>
      <c r="DR57" s="793"/>
      <c r="DS57" s="793"/>
      <c r="DT57" s="793"/>
      <c r="DU57" s="793"/>
      <c r="DV57" s="793"/>
      <c r="DW57" s="793"/>
      <c r="DX57" s="793"/>
      <c r="DY57" s="793"/>
      <c r="DZ57" s="793"/>
      <c r="EA57" s="793"/>
      <c r="EB57" s="793"/>
      <c r="EC57" s="793"/>
      <c r="ED57" s="793"/>
      <c r="EE57" s="793"/>
      <c r="EF57" s="794"/>
      <c r="EG57" s="720"/>
      <c r="EH57" s="720"/>
      <c r="EI57" s="720"/>
      <c r="EJ57" s="720"/>
      <c r="EK57" s="720"/>
      <c r="EL57" s="720"/>
      <c r="EM57" s="720"/>
      <c r="EN57" s="720"/>
      <c r="EO57" s="720"/>
      <c r="EP57" s="720"/>
      <c r="EQ57" s="720"/>
      <c r="ER57" s="720"/>
      <c r="ES57" s="720"/>
      <c r="ET57" s="720"/>
      <c r="EU57" s="720"/>
      <c r="EV57" s="720"/>
      <c r="EW57" s="720"/>
      <c r="EX57" s="638"/>
      <c r="EY57" s="638"/>
      <c r="EZ57" s="638"/>
      <c r="FA57" s="638"/>
      <c r="FB57" s="638"/>
      <c r="FC57" s="638"/>
      <c r="FD57" s="945"/>
      <c r="FE57" s="946"/>
      <c r="FF57" s="946"/>
      <c r="FG57" s="946"/>
      <c r="FH57" s="946"/>
      <c r="FI57" s="1077"/>
      <c r="FJ57" s="475"/>
      <c r="FK57" s="1220"/>
      <c r="FL57" s="1221"/>
      <c r="FM57" s="1221"/>
      <c r="FN57" s="1221"/>
      <c r="FO57" s="1221"/>
      <c r="FP57" s="1241"/>
      <c r="FQ57" s="792"/>
      <c r="FR57" s="793"/>
      <c r="FS57" s="793"/>
      <c r="FT57" s="793"/>
      <c r="FU57" s="793"/>
      <c r="FV57" s="793"/>
      <c r="FW57" s="793"/>
      <c r="FX57" s="793"/>
      <c r="FY57" s="793"/>
      <c r="FZ57" s="793"/>
      <c r="GA57" s="793"/>
      <c r="GB57" s="793"/>
      <c r="GC57" s="793"/>
      <c r="GD57" s="793"/>
      <c r="GE57" s="793"/>
      <c r="GF57" s="793"/>
      <c r="GG57" s="793"/>
      <c r="GH57" s="793"/>
      <c r="GI57" s="793"/>
      <c r="GJ57" s="793"/>
      <c r="GK57" s="1226"/>
    </row>
    <row r="58" spans="1:193" ht="4.5" customHeight="1" x14ac:dyDescent="0.15">
      <c r="A58" s="973"/>
      <c r="B58" s="972"/>
      <c r="C58" s="972"/>
      <c r="D58" s="972"/>
      <c r="E58" s="972"/>
      <c r="F58" s="972"/>
      <c r="G58" s="972"/>
      <c r="H58" s="972"/>
      <c r="I58" s="972"/>
      <c r="J58" s="972"/>
      <c r="K58" s="638"/>
      <c r="L58" s="638"/>
      <c r="M58" s="638"/>
      <c r="N58" s="638"/>
      <c r="O58" s="638"/>
      <c r="P58" s="638"/>
      <c r="Q58" s="638"/>
      <c r="R58" s="638"/>
      <c r="S58" s="638"/>
      <c r="T58" s="638"/>
      <c r="U58" s="638"/>
      <c r="V58" s="638"/>
      <c r="W58" s="638"/>
      <c r="X58" s="638"/>
      <c r="Y58" s="638"/>
      <c r="Z58" s="638"/>
      <c r="AA58" s="638"/>
      <c r="AB58" s="638"/>
      <c r="AC58" s="638"/>
      <c r="AD58" s="638"/>
      <c r="AE58" s="638"/>
      <c r="AF58" s="638"/>
      <c r="AG58" s="638"/>
      <c r="AH58" s="638"/>
      <c r="AI58" s="638"/>
      <c r="AJ58" s="638"/>
      <c r="AK58" s="1178"/>
      <c r="AL58" s="1178"/>
      <c r="AM58" s="1178"/>
      <c r="AN58" s="1178"/>
      <c r="AO58" s="1178"/>
      <c r="AP58" s="1178"/>
      <c r="AQ58" s="1178"/>
      <c r="AR58" s="1178"/>
      <c r="AS58" s="1178"/>
      <c r="AT58" s="1178"/>
      <c r="AU58" s="669"/>
      <c r="AV58" s="669"/>
      <c r="AW58" s="669"/>
      <c r="AX58" s="669"/>
      <c r="AY58" s="669"/>
      <c r="AZ58" s="669"/>
      <c r="BA58" s="669"/>
      <c r="BB58" s="669"/>
      <c r="BC58" s="669"/>
      <c r="BD58" s="669"/>
      <c r="BE58" s="669"/>
      <c r="BF58" s="670"/>
      <c r="BG58" s="474"/>
      <c r="BH58" s="474"/>
      <c r="BI58" s="1169"/>
      <c r="BJ58" s="1170"/>
      <c r="BK58" s="1170"/>
      <c r="BL58" s="1170"/>
      <c r="BM58" s="1170"/>
      <c r="BN58" s="1170"/>
      <c r="BO58" s="1170"/>
      <c r="BP58" s="1170"/>
      <c r="BQ58" s="1170"/>
      <c r="BR58" s="1170"/>
      <c r="BS58" s="1170"/>
      <c r="BT58" s="1170"/>
      <c r="BU58" s="1170"/>
      <c r="BV58" s="1171"/>
      <c r="BW58" s="1187"/>
      <c r="BX58" s="1188"/>
      <c r="BY58" s="625"/>
      <c r="BZ58" s="626"/>
      <c r="CA58" s="689"/>
      <c r="CB58" s="689"/>
      <c r="CC58" s="689"/>
      <c r="CD58" s="689"/>
      <c r="CE58" s="689"/>
      <c r="CF58" s="690"/>
      <c r="CG58" s="755"/>
      <c r="CH58" s="689"/>
      <c r="CI58" s="689"/>
      <c r="CJ58" s="689"/>
      <c r="CK58" s="689"/>
      <c r="CL58" s="722"/>
      <c r="CM58" s="694"/>
      <c r="CN58" s="689"/>
      <c r="CO58" s="689"/>
      <c r="CP58" s="689"/>
      <c r="CQ58" s="689"/>
      <c r="CR58" s="722"/>
      <c r="CT58" s="1294"/>
      <c r="CU58" s="1295"/>
      <c r="CV58" s="1295"/>
      <c r="CW58" s="1295"/>
      <c r="CX58" s="1295"/>
      <c r="CY58" s="1295"/>
      <c r="CZ58" s="1295"/>
      <c r="DA58" s="1296"/>
      <c r="DB58" s="1074"/>
      <c r="DC58" s="946"/>
      <c r="DD58" s="946"/>
      <c r="DE58" s="946"/>
      <c r="DF58" s="946"/>
      <c r="DG58" s="1075"/>
      <c r="DH58" s="795"/>
      <c r="DI58" s="796"/>
      <c r="DJ58" s="796"/>
      <c r="DK58" s="796"/>
      <c r="DL58" s="796"/>
      <c r="DM58" s="796"/>
      <c r="DN58" s="796"/>
      <c r="DO58" s="796"/>
      <c r="DP58" s="796"/>
      <c r="DQ58" s="796"/>
      <c r="DR58" s="796"/>
      <c r="DS58" s="796"/>
      <c r="DT58" s="796"/>
      <c r="DU58" s="796"/>
      <c r="DV58" s="796"/>
      <c r="DW58" s="796"/>
      <c r="DX58" s="796"/>
      <c r="DY58" s="796"/>
      <c r="DZ58" s="796"/>
      <c r="EA58" s="796"/>
      <c r="EB58" s="796"/>
      <c r="EC58" s="796"/>
      <c r="ED58" s="796"/>
      <c r="EE58" s="796"/>
      <c r="EF58" s="797"/>
      <c r="EG58" s="720"/>
      <c r="EH58" s="720"/>
      <c r="EI58" s="720"/>
      <c r="EJ58" s="720"/>
      <c r="EK58" s="720"/>
      <c r="EL58" s="720"/>
      <c r="EM58" s="720"/>
      <c r="EN58" s="720"/>
      <c r="EO58" s="720"/>
      <c r="EP58" s="720"/>
      <c r="EQ58" s="720"/>
      <c r="ER58" s="720"/>
      <c r="ES58" s="720"/>
      <c r="ET58" s="720"/>
      <c r="EU58" s="720"/>
      <c r="EV58" s="720"/>
      <c r="EW58" s="720"/>
      <c r="EX58" s="638"/>
      <c r="EY58" s="638"/>
      <c r="EZ58" s="638"/>
      <c r="FA58" s="638"/>
      <c r="FB58" s="638"/>
      <c r="FC58" s="638"/>
      <c r="FD58" s="945"/>
      <c r="FE58" s="946"/>
      <c r="FF58" s="946"/>
      <c r="FG58" s="946"/>
      <c r="FH58" s="946"/>
      <c r="FI58" s="1077"/>
      <c r="FJ58" s="475"/>
      <c r="FK58" s="1220"/>
      <c r="FL58" s="1221"/>
      <c r="FM58" s="1221"/>
      <c r="FN58" s="1221"/>
      <c r="FO58" s="1221"/>
      <c r="FP58" s="1241"/>
      <c r="FQ58" s="795"/>
      <c r="FR58" s="796"/>
      <c r="FS58" s="796"/>
      <c r="FT58" s="796"/>
      <c r="FU58" s="796"/>
      <c r="FV58" s="796"/>
      <c r="FW58" s="796"/>
      <c r="FX58" s="796"/>
      <c r="FY58" s="796"/>
      <c r="FZ58" s="796"/>
      <c r="GA58" s="796"/>
      <c r="GB58" s="796"/>
      <c r="GC58" s="796"/>
      <c r="GD58" s="796"/>
      <c r="GE58" s="796"/>
      <c r="GF58" s="796"/>
      <c r="GG58" s="796"/>
      <c r="GH58" s="796"/>
      <c r="GI58" s="796"/>
      <c r="GJ58" s="796"/>
      <c r="GK58" s="1227"/>
    </row>
    <row r="59" spans="1:193" ht="4.5" customHeight="1" x14ac:dyDescent="0.15">
      <c r="A59" s="973"/>
      <c r="B59" s="972"/>
      <c r="C59" s="972"/>
      <c r="D59" s="972"/>
      <c r="E59" s="972"/>
      <c r="F59" s="972"/>
      <c r="G59" s="972"/>
      <c r="H59" s="972"/>
      <c r="I59" s="972"/>
      <c r="J59" s="972"/>
      <c r="K59" s="677" t="str">
        <f>IF(入力シート!AT14="","月～",入力シート!AT14)</f>
        <v>月～</v>
      </c>
      <c r="L59" s="678"/>
      <c r="M59" s="678"/>
      <c r="N59" s="678"/>
      <c r="O59" s="678"/>
      <c r="P59" s="671" t="str">
        <f>IF(入力シート!AU14="","月",入力シート!AU14)</f>
        <v>月</v>
      </c>
      <c r="Q59" s="671"/>
      <c r="R59" s="672"/>
      <c r="S59" s="1179" t="str">
        <f>入力シート!$AR$14</f>
        <v/>
      </c>
      <c r="T59" s="1180"/>
      <c r="U59" s="1180"/>
      <c r="V59" s="1180"/>
      <c r="W59" s="1180"/>
      <c r="X59" s="1180"/>
      <c r="Y59" s="1180"/>
      <c r="Z59" s="1180"/>
      <c r="AA59" s="1180"/>
      <c r="AB59" s="1180"/>
      <c r="AC59" s="1180"/>
      <c r="AD59" s="1180"/>
      <c r="AE59" s="1180"/>
      <c r="AF59" s="1180"/>
      <c r="AG59" s="1180"/>
      <c r="AH59" s="1180"/>
      <c r="AI59" s="1180"/>
      <c r="AJ59" s="1181"/>
      <c r="AK59" s="654" t="str">
        <f>入力シート!$AS$14</f>
        <v/>
      </c>
      <c r="AL59" s="654"/>
      <c r="AM59" s="654"/>
      <c r="AN59" s="654"/>
      <c r="AO59" s="654"/>
      <c r="AP59" s="654"/>
      <c r="AQ59" s="654"/>
      <c r="AR59" s="654"/>
      <c r="AS59" s="654"/>
      <c r="AT59" s="654"/>
      <c r="AU59" s="1163" t="str">
        <f>入力シート!E26</f>
        <v/>
      </c>
      <c r="AV59" s="1163"/>
      <c r="AW59" s="1163"/>
      <c r="AX59" s="1163"/>
      <c r="AY59" s="1163"/>
      <c r="AZ59" s="1163"/>
      <c r="BA59" s="1163"/>
      <c r="BB59" s="1163"/>
      <c r="BC59" s="1163"/>
      <c r="BD59" s="1163"/>
      <c r="BE59" s="1163"/>
      <c r="BF59" s="1164"/>
      <c r="BG59" s="474"/>
      <c r="BH59" s="474"/>
      <c r="BI59" s="1169" t="s">
        <v>39</v>
      </c>
      <c r="BJ59" s="1170"/>
      <c r="BK59" s="1170"/>
      <c r="BL59" s="1170"/>
      <c r="BM59" s="1170"/>
      <c r="BN59" s="1170"/>
      <c r="BO59" s="1170"/>
      <c r="BP59" s="1170"/>
      <c r="BQ59" s="1170"/>
      <c r="BR59" s="1170"/>
      <c r="BS59" s="1170"/>
      <c r="BT59" s="1170"/>
      <c r="BU59" s="1170"/>
      <c r="BV59" s="1171"/>
      <c r="BW59" s="1187">
        <v>10</v>
      </c>
      <c r="BX59" s="1188"/>
      <c r="BY59" s="625"/>
      <c r="BZ59" s="626"/>
      <c r="CA59" s="689" t="str">
        <f>入力シート!$AA13</f>
        <v/>
      </c>
      <c r="CB59" s="689"/>
      <c r="CC59" s="689" t="str">
        <f>入力シート!$AB13</f>
        <v/>
      </c>
      <c r="CD59" s="689"/>
      <c r="CE59" s="689" t="str">
        <f>入力シート!$AC13</f>
        <v/>
      </c>
      <c r="CF59" s="690"/>
      <c r="CG59" s="755" t="str">
        <f>入力シート!$AD13</f>
        <v/>
      </c>
      <c r="CH59" s="689"/>
      <c r="CI59" s="689" t="str">
        <f>入力シート!$AE13</f>
        <v/>
      </c>
      <c r="CJ59" s="689"/>
      <c r="CK59" s="689" t="str">
        <f>入力シート!$AF13</f>
        <v/>
      </c>
      <c r="CL59" s="722"/>
      <c r="CM59" s="694" t="str">
        <f>入力シート!$AG13</f>
        <v/>
      </c>
      <c r="CN59" s="689"/>
      <c r="CO59" s="689" t="str">
        <f>入力シート!$AH13</f>
        <v/>
      </c>
      <c r="CP59" s="689"/>
      <c r="CQ59" s="689" t="str">
        <f>入力シート!$AI13</f>
        <v/>
      </c>
      <c r="CR59" s="722"/>
      <c r="CT59" s="1294"/>
      <c r="CU59" s="1295"/>
      <c r="CV59" s="1295"/>
      <c r="CW59" s="1295"/>
      <c r="CX59" s="1295"/>
      <c r="CY59" s="1295"/>
      <c r="CZ59" s="1295"/>
      <c r="DA59" s="1296"/>
      <c r="DB59" s="1061" t="s">
        <v>23</v>
      </c>
      <c r="DC59" s="1062"/>
      <c r="DD59" s="1062"/>
      <c r="DE59" s="1062"/>
      <c r="DF59" s="1062"/>
      <c r="DG59" s="1063"/>
      <c r="DH59" s="1070" t="str">
        <f>入力シート!$N$85</f>
        <v/>
      </c>
      <c r="DI59" s="1070"/>
      <c r="DJ59" s="1070"/>
      <c r="DK59" s="1070"/>
      <c r="DL59" s="1070"/>
      <c r="DM59" s="1070"/>
      <c r="DN59" s="1070"/>
      <c r="DO59" s="1070"/>
      <c r="DP59" s="1070"/>
      <c r="DQ59" s="1070"/>
      <c r="DR59" s="1070"/>
      <c r="DS59" s="1070"/>
      <c r="DT59" s="1070"/>
      <c r="DU59" s="1070"/>
      <c r="DV59" s="1070"/>
      <c r="DW59" s="1070"/>
      <c r="DX59" s="1070"/>
      <c r="DY59" s="1070"/>
      <c r="DZ59" s="1070"/>
      <c r="EA59" s="1070"/>
      <c r="EB59" s="1070"/>
      <c r="EC59" s="1070"/>
      <c r="ED59" s="1070"/>
      <c r="EE59" s="1070"/>
      <c r="EF59" s="1070"/>
      <c r="EG59" s="717" t="str">
        <f>入力シート!$Z$85</f>
        <v/>
      </c>
      <c r="EH59" s="718"/>
      <c r="EI59" s="718"/>
      <c r="EJ59" s="718"/>
      <c r="EK59" s="718"/>
      <c r="EL59" s="718"/>
      <c r="EM59" s="718"/>
      <c r="EN59" s="718"/>
      <c r="EO59" s="718"/>
      <c r="EP59" s="718"/>
      <c r="EQ59" s="718"/>
      <c r="ER59" s="718"/>
      <c r="ES59" s="718"/>
      <c r="ET59" s="718"/>
      <c r="EU59" s="718"/>
      <c r="EV59" s="718"/>
      <c r="EW59" s="718"/>
      <c r="EX59" s="719" t="str">
        <f>入力シート!$AM$85</f>
        <v/>
      </c>
      <c r="EY59" s="719"/>
      <c r="EZ59" s="719"/>
      <c r="FA59" s="719"/>
      <c r="FB59" s="719"/>
      <c r="FC59" s="719"/>
      <c r="FD59" s="1011" t="str">
        <f>入力シート!$AN$85</f>
        <v/>
      </c>
      <c r="FE59" s="879"/>
      <c r="FF59" s="879"/>
      <c r="FG59" s="879"/>
      <c r="FH59" s="879"/>
      <c r="FI59" s="809"/>
      <c r="FJ59" s="475"/>
      <c r="FK59" s="1203" t="s">
        <v>23</v>
      </c>
      <c r="FL59" s="1204"/>
      <c r="FM59" s="1204"/>
      <c r="FN59" s="1204"/>
      <c r="FO59" s="1204"/>
      <c r="FP59" s="1205"/>
      <c r="FQ59" s="1209" t="str">
        <f>IF(入力シート!$AR$10="","",入力シート!$AR$10)</f>
        <v/>
      </c>
      <c r="FR59" s="1209"/>
      <c r="FS59" s="1209"/>
      <c r="FT59" s="1209"/>
      <c r="FU59" s="1209"/>
      <c r="FV59" s="1209"/>
      <c r="FW59" s="1209"/>
      <c r="FX59" s="1209"/>
      <c r="FY59" s="1209"/>
      <c r="FZ59" s="1209"/>
      <c r="GA59" s="1209"/>
      <c r="GB59" s="1209"/>
      <c r="GC59" s="1209"/>
      <c r="GD59" s="1209"/>
      <c r="GE59" s="1209"/>
      <c r="GF59" s="1209"/>
      <c r="GG59" s="1209"/>
      <c r="GH59" s="1209"/>
      <c r="GI59" s="1209"/>
      <c r="GJ59" s="1209"/>
      <c r="GK59" s="1210"/>
    </row>
    <row r="60" spans="1:193" ht="4.5" customHeight="1" x14ac:dyDescent="0.15">
      <c r="A60" s="973"/>
      <c r="B60" s="972"/>
      <c r="C60" s="972"/>
      <c r="D60" s="972"/>
      <c r="E60" s="972"/>
      <c r="F60" s="972"/>
      <c r="G60" s="972"/>
      <c r="H60" s="972"/>
      <c r="I60" s="972"/>
      <c r="J60" s="972"/>
      <c r="K60" s="679"/>
      <c r="L60" s="680"/>
      <c r="M60" s="680"/>
      <c r="N60" s="680"/>
      <c r="O60" s="680"/>
      <c r="P60" s="673"/>
      <c r="Q60" s="673"/>
      <c r="R60" s="674"/>
      <c r="S60" s="1182"/>
      <c r="T60" s="903"/>
      <c r="U60" s="903"/>
      <c r="V60" s="903"/>
      <c r="W60" s="903"/>
      <c r="X60" s="903"/>
      <c r="Y60" s="903"/>
      <c r="Z60" s="903"/>
      <c r="AA60" s="903"/>
      <c r="AB60" s="903"/>
      <c r="AC60" s="903"/>
      <c r="AD60" s="903"/>
      <c r="AE60" s="903"/>
      <c r="AF60" s="903"/>
      <c r="AG60" s="903"/>
      <c r="AH60" s="903"/>
      <c r="AI60" s="903"/>
      <c r="AJ60" s="1183"/>
      <c r="AK60" s="654"/>
      <c r="AL60" s="654"/>
      <c r="AM60" s="654"/>
      <c r="AN60" s="654"/>
      <c r="AO60" s="654"/>
      <c r="AP60" s="654"/>
      <c r="AQ60" s="654"/>
      <c r="AR60" s="654"/>
      <c r="AS60" s="654"/>
      <c r="AT60" s="654"/>
      <c r="AU60" s="654"/>
      <c r="AV60" s="654"/>
      <c r="AW60" s="654"/>
      <c r="AX60" s="654"/>
      <c r="AY60" s="654"/>
      <c r="AZ60" s="654"/>
      <c r="BA60" s="654"/>
      <c r="BB60" s="654"/>
      <c r="BC60" s="654"/>
      <c r="BD60" s="654"/>
      <c r="BE60" s="654"/>
      <c r="BF60" s="747"/>
      <c r="BG60" s="474"/>
      <c r="BH60" s="474"/>
      <c r="BI60" s="1169"/>
      <c r="BJ60" s="1170"/>
      <c r="BK60" s="1170"/>
      <c r="BL60" s="1170"/>
      <c r="BM60" s="1170"/>
      <c r="BN60" s="1170"/>
      <c r="BO60" s="1170"/>
      <c r="BP60" s="1170"/>
      <c r="BQ60" s="1170"/>
      <c r="BR60" s="1170"/>
      <c r="BS60" s="1170"/>
      <c r="BT60" s="1170"/>
      <c r="BU60" s="1170"/>
      <c r="BV60" s="1171"/>
      <c r="BW60" s="1187"/>
      <c r="BX60" s="1188"/>
      <c r="BY60" s="625"/>
      <c r="BZ60" s="626"/>
      <c r="CA60" s="689"/>
      <c r="CB60" s="689"/>
      <c r="CC60" s="689"/>
      <c r="CD60" s="689"/>
      <c r="CE60" s="689"/>
      <c r="CF60" s="690"/>
      <c r="CG60" s="755"/>
      <c r="CH60" s="689"/>
      <c r="CI60" s="689"/>
      <c r="CJ60" s="689"/>
      <c r="CK60" s="689"/>
      <c r="CL60" s="722"/>
      <c r="CM60" s="694"/>
      <c r="CN60" s="689"/>
      <c r="CO60" s="689"/>
      <c r="CP60" s="689"/>
      <c r="CQ60" s="689"/>
      <c r="CR60" s="722"/>
      <c r="CT60" s="1294"/>
      <c r="CU60" s="1295"/>
      <c r="CV60" s="1295"/>
      <c r="CW60" s="1295"/>
      <c r="CX60" s="1295"/>
      <c r="CY60" s="1295"/>
      <c r="CZ60" s="1295"/>
      <c r="DA60" s="1296"/>
      <c r="DB60" s="1064"/>
      <c r="DC60" s="1065"/>
      <c r="DD60" s="1065"/>
      <c r="DE60" s="1065"/>
      <c r="DF60" s="1065"/>
      <c r="DG60" s="1066"/>
      <c r="DH60" s="616"/>
      <c r="DI60" s="616"/>
      <c r="DJ60" s="616"/>
      <c r="DK60" s="616"/>
      <c r="DL60" s="616"/>
      <c r="DM60" s="616"/>
      <c r="DN60" s="616"/>
      <c r="DO60" s="616"/>
      <c r="DP60" s="616"/>
      <c r="DQ60" s="616"/>
      <c r="DR60" s="616"/>
      <c r="DS60" s="616"/>
      <c r="DT60" s="616"/>
      <c r="DU60" s="616"/>
      <c r="DV60" s="616"/>
      <c r="DW60" s="616"/>
      <c r="DX60" s="616"/>
      <c r="DY60" s="616"/>
      <c r="DZ60" s="616"/>
      <c r="EA60" s="616"/>
      <c r="EB60" s="616"/>
      <c r="EC60" s="616"/>
      <c r="ED60" s="616"/>
      <c r="EE60" s="616"/>
      <c r="EF60" s="616"/>
      <c r="EG60" s="718"/>
      <c r="EH60" s="718"/>
      <c r="EI60" s="718"/>
      <c r="EJ60" s="718"/>
      <c r="EK60" s="718"/>
      <c r="EL60" s="718"/>
      <c r="EM60" s="718"/>
      <c r="EN60" s="718"/>
      <c r="EO60" s="718"/>
      <c r="EP60" s="718"/>
      <c r="EQ60" s="718"/>
      <c r="ER60" s="718"/>
      <c r="ES60" s="718"/>
      <c r="ET60" s="718"/>
      <c r="EU60" s="718"/>
      <c r="EV60" s="718"/>
      <c r="EW60" s="718"/>
      <c r="EX60" s="719"/>
      <c r="EY60" s="719"/>
      <c r="EZ60" s="719"/>
      <c r="FA60" s="719"/>
      <c r="FB60" s="719"/>
      <c r="FC60" s="719"/>
      <c r="FD60" s="861"/>
      <c r="FE60" s="609"/>
      <c r="FF60" s="609"/>
      <c r="FG60" s="609"/>
      <c r="FH60" s="609"/>
      <c r="FI60" s="810"/>
      <c r="FJ60" s="475"/>
      <c r="FK60" s="1206"/>
      <c r="FL60" s="1207"/>
      <c r="FM60" s="1207"/>
      <c r="FN60" s="1207"/>
      <c r="FO60" s="1207"/>
      <c r="FP60" s="1208"/>
      <c r="FQ60" s="1211"/>
      <c r="FR60" s="1211"/>
      <c r="FS60" s="1211"/>
      <c r="FT60" s="1211"/>
      <c r="FU60" s="1211"/>
      <c r="FV60" s="1211"/>
      <c r="FW60" s="1211"/>
      <c r="FX60" s="1211"/>
      <c r="FY60" s="1211"/>
      <c r="FZ60" s="1211"/>
      <c r="GA60" s="1211"/>
      <c r="GB60" s="1211"/>
      <c r="GC60" s="1211"/>
      <c r="GD60" s="1211"/>
      <c r="GE60" s="1211"/>
      <c r="GF60" s="1211"/>
      <c r="GG60" s="1211"/>
      <c r="GH60" s="1211"/>
      <c r="GI60" s="1211"/>
      <c r="GJ60" s="1211"/>
      <c r="GK60" s="1212"/>
    </row>
    <row r="61" spans="1:193" ht="4.5" customHeight="1" x14ac:dyDescent="0.15">
      <c r="A61" s="973"/>
      <c r="B61" s="972"/>
      <c r="C61" s="972"/>
      <c r="D61" s="972"/>
      <c r="E61" s="972"/>
      <c r="F61" s="972"/>
      <c r="G61" s="972"/>
      <c r="H61" s="972"/>
      <c r="I61" s="972"/>
      <c r="J61" s="972"/>
      <c r="K61" s="679"/>
      <c r="L61" s="680"/>
      <c r="M61" s="680"/>
      <c r="N61" s="680"/>
      <c r="O61" s="680"/>
      <c r="P61" s="673"/>
      <c r="Q61" s="673"/>
      <c r="R61" s="674"/>
      <c r="S61" s="1182"/>
      <c r="T61" s="903"/>
      <c r="U61" s="903"/>
      <c r="V61" s="903"/>
      <c r="W61" s="903"/>
      <c r="X61" s="903"/>
      <c r="Y61" s="903"/>
      <c r="Z61" s="903"/>
      <c r="AA61" s="903"/>
      <c r="AB61" s="903"/>
      <c r="AC61" s="903"/>
      <c r="AD61" s="903"/>
      <c r="AE61" s="903"/>
      <c r="AF61" s="903"/>
      <c r="AG61" s="903"/>
      <c r="AH61" s="903"/>
      <c r="AI61" s="903"/>
      <c r="AJ61" s="1183"/>
      <c r="AK61" s="654"/>
      <c r="AL61" s="654"/>
      <c r="AM61" s="654"/>
      <c r="AN61" s="654"/>
      <c r="AO61" s="654"/>
      <c r="AP61" s="654"/>
      <c r="AQ61" s="654"/>
      <c r="AR61" s="654"/>
      <c r="AS61" s="654"/>
      <c r="AT61" s="654"/>
      <c r="AU61" s="654"/>
      <c r="AV61" s="654"/>
      <c r="AW61" s="654"/>
      <c r="AX61" s="654"/>
      <c r="AY61" s="654"/>
      <c r="AZ61" s="654"/>
      <c r="BA61" s="654"/>
      <c r="BB61" s="654"/>
      <c r="BC61" s="654"/>
      <c r="BD61" s="654"/>
      <c r="BE61" s="654"/>
      <c r="BF61" s="747"/>
      <c r="BG61" s="474"/>
      <c r="BH61" s="474"/>
      <c r="BI61" s="1169"/>
      <c r="BJ61" s="1170"/>
      <c r="BK61" s="1170"/>
      <c r="BL61" s="1170"/>
      <c r="BM61" s="1170"/>
      <c r="BN61" s="1170"/>
      <c r="BO61" s="1170"/>
      <c r="BP61" s="1170"/>
      <c r="BQ61" s="1170"/>
      <c r="BR61" s="1170"/>
      <c r="BS61" s="1170"/>
      <c r="BT61" s="1170"/>
      <c r="BU61" s="1170"/>
      <c r="BV61" s="1171"/>
      <c r="BW61" s="1187"/>
      <c r="BX61" s="1188"/>
      <c r="BY61" s="625"/>
      <c r="BZ61" s="626"/>
      <c r="CA61" s="689"/>
      <c r="CB61" s="689"/>
      <c r="CC61" s="689"/>
      <c r="CD61" s="689"/>
      <c r="CE61" s="689"/>
      <c r="CF61" s="690"/>
      <c r="CG61" s="755"/>
      <c r="CH61" s="689"/>
      <c r="CI61" s="689"/>
      <c r="CJ61" s="689"/>
      <c r="CK61" s="689"/>
      <c r="CL61" s="722"/>
      <c r="CM61" s="694"/>
      <c r="CN61" s="689"/>
      <c r="CO61" s="689"/>
      <c r="CP61" s="689"/>
      <c r="CQ61" s="689"/>
      <c r="CR61" s="722"/>
      <c r="CT61" s="1294"/>
      <c r="CU61" s="1295"/>
      <c r="CV61" s="1295"/>
      <c r="CW61" s="1295"/>
      <c r="CX61" s="1295"/>
      <c r="CY61" s="1295"/>
      <c r="CZ61" s="1295"/>
      <c r="DA61" s="1296"/>
      <c r="DB61" s="1064"/>
      <c r="DC61" s="1065"/>
      <c r="DD61" s="1065"/>
      <c r="DE61" s="1065"/>
      <c r="DF61" s="1065"/>
      <c r="DG61" s="1066"/>
      <c r="DH61" s="616"/>
      <c r="DI61" s="616"/>
      <c r="DJ61" s="616"/>
      <c r="DK61" s="616"/>
      <c r="DL61" s="616"/>
      <c r="DM61" s="616"/>
      <c r="DN61" s="616"/>
      <c r="DO61" s="616"/>
      <c r="DP61" s="616"/>
      <c r="DQ61" s="616"/>
      <c r="DR61" s="616"/>
      <c r="DS61" s="616"/>
      <c r="DT61" s="616"/>
      <c r="DU61" s="616"/>
      <c r="DV61" s="616"/>
      <c r="DW61" s="616"/>
      <c r="DX61" s="616"/>
      <c r="DY61" s="616"/>
      <c r="DZ61" s="616"/>
      <c r="EA61" s="616"/>
      <c r="EB61" s="616"/>
      <c r="EC61" s="616"/>
      <c r="ED61" s="616"/>
      <c r="EE61" s="616"/>
      <c r="EF61" s="616"/>
      <c r="EG61" s="718"/>
      <c r="EH61" s="718"/>
      <c r="EI61" s="718"/>
      <c r="EJ61" s="718"/>
      <c r="EK61" s="718"/>
      <c r="EL61" s="718"/>
      <c r="EM61" s="718"/>
      <c r="EN61" s="718"/>
      <c r="EO61" s="718"/>
      <c r="EP61" s="718"/>
      <c r="EQ61" s="718"/>
      <c r="ER61" s="718"/>
      <c r="ES61" s="718"/>
      <c r="ET61" s="718"/>
      <c r="EU61" s="718"/>
      <c r="EV61" s="718"/>
      <c r="EW61" s="718"/>
      <c r="EX61" s="719"/>
      <c r="EY61" s="719"/>
      <c r="EZ61" s="719"/>
      <c r="FA61" s="719"/>
      <c r="FB61" s="719"/>
      <c r="FC61" s="719"/>
      <c r="FD61" s="861"/>
      <c r="FE61" s="609"/>
      <c r="FF61" s="609"/>
      <c r="FG61" s="609"/>
      <c r="FH61" s="609"/>
      <c r="FI61" s="810"/>
      <c r="FJ61" s="475"/>
      <c r="FK61" s="1206"/>
      <c r="FL61" s="1207"/>
      <c r="FM61" s="1207"/>
      <c r="FN61" s="1207"/>
      <c r="FO61" s="1207"/>
      <c r="FP61" s="1208"/>
      <c r="FQ61" s="1211"/>
      <c r="FR61" s="1211"/>
      <c r="FS61" s="1211"/>
      <c r="FT61" s="1211"/>
      <c r="FU61" s="1211"/>
      <c r="FV61" s="1211"/>
      <c r="FW61" s="1211"/>
      <c r="FX61" s="1211"/>
      <c r="FY61" s="1211"/>
      <c r="FZ61" s="1211"/>
      <c r="GA61" s="1211"/>
      <c r="GB61" s="1211"/>
      <c r="GC61" s="1211"/>
      <c r="GD61" s="1211"/>
      <c r="GE61" s="1211"/>
      <c r="GF61" s="1211"/>
      <c r="GG61" s="1211"/>
      <c r="GH61" s="1211"/>
      <c r="GI61" s="1211"/>
      <c r="GJ61" s="1211"/>
      <c r="GK61" s="1212"/>
    </row>
    <row r="62" spans="1:193" ht="4.5" customHeight="1" x14ac:dyDescent="0.15">
      <c r="A62" s="973"/>
      <c r="B62" s="972"/>
      <c r="C62" s="972"/>
      <c r="D62" s="972"/>
      <c r="E62" s="972"/>
      <c r="F62" s="972"/>
      <c r="G62" s="972"/>
      <c r="H62" s="972"/>
      <c r="I62" s="972"/>
      <c r="J62" s="972"/>
      <c r="K62" s="681"/>
      <c r="L62" s="682"/>
      <c r="M62" s="682"/>
      <c r="N62" s="682"/>
      <c r="O62" s="682"/>
      <c r="P62" s="675"/>
      <c r="Q62" s="675"/>
      <c r="R62" s="676"/>
      <c r="S62" s="1184"/>
      <c r="T62" s="1185"/>
      <c r="U62" s="1185"/>
      <c r="V62" s="1185"/>
      <c r="W62" s="1185"/>
      <c r="X62" s="1185"/>
      <c r="Y62" s="1185"/>
      <c r="Z62" s="1185"/>
      <c r="AA62" s="1185"/>
      <c r="AB62" s="1185"/>
      <c r="AC62" s="1185"/>
      <c r="AD62" s="1185"/>
      <c r="AE62" s="1185"/>
      <c r="AF62" s="1185"/>
      <c r="AG62" s="1185"/>
      <c r="AH62" s="1185"/>
      <c r="AI62" s="1185"/>
      <c r="AJ62" s="1186"/>
      <c r="AK62" s="654"/>
      <c r="AL62" s="654"/>
      <c r="AM62" s="654"/>
      <c r="AN62" s="654"/>
      <c r="AO62" s="654"/>
      <c r="AP62" s="654"/>
      <c r="AQ62" s="654"/>
      <c r="AR62" s="654"/>
      <c r="AS62" s="654"/>
      <c r="AT62" s="654"/>
      <c r="AU62" s="654"/>
      <c r="AV62" s="654"/>
      <c r="AW62" s="654"/>
      <c r="AX62" s="654"/>
      <c r="AY62" s="654"/>
      <c r="AZ62" s="654"/>
      <c r="BA62" s="654"/>
      <c r="BB62" s="654"/>
      <c r="BC62" s="654"/>
      <c r="BD62" s="654"/>
      <c r="BE62" s="654"/>
      <c r="BF62" s="747"/>
      <c r="BG62" s="474"/>
      <c r="BH62" s="474"/>
      <c r="BI62" s="1169"/>
      <c r="BJ62" s="1170"/>
      <c r="BK62" s="1170"/>
      <c r="BL62" s="1170"/>
      <c r="BM62" s="1170"/>
      <c r="BN62" s="1170"/>
      <c r="BO62" s="1170"/>
      <c r="BP62" s="1170"/>
      <c r="BQ62" s="1170"/>
      <c r="BR62" s="1170"/>
      <c r="BS62" s="1170"/>
      <c r="BT62" s="1170"/>
      <c r="BU62" s="1170"/>
      <c r="BV62" s="1171"/>
      <c r="BW62" s="1187"/>
      <c r="BX62" s="1188"/>
      <c r="BY62" s="625"/>
      <c r="BZ62" s="626"/>
      <c r="CA62" s="689"/>
      <c r="CB62" s="689"/>
      <c r="CC62" s="689"/>
      <c r="CD62" s="689"/>
      <c r="CE62" s="689"/>
      <c r="CF62" s="690"/>
      <c r="CG62" s="755"/>
      <c r="CH62" s="689"/>
      <c r="CI62" s="689"/>
      <c r="CJ62" s="689"/>
      <c r="CK62" s="689"/>
      <c r="CL62" s="722"/>
      <c r="CM62" s="694"/>
      <c r="CN62" s="689"/>
      <c r="CO62" s="689"/>
      <c r="CP62" s="689"/>
      <c r="CQ62" s="689"/>
      <c r="CR62" s="722"/>
      <c r="CT62" s="1294"/>
      <c r="CU62" s="1295"/>
      <c r="CV62" s="1295"/>
      <c r="CW62" s="1295"/>
      <c r="CX62" s="1295"/>
      <c r="CY62" s="1295"/>
      <c r="CZ62" s="1295"/>
      <c r="DA62" s="1296"/>
      <c r="DB62" s="1064"/>
      <c r="DC62" s="1065"/>
      <c r="DD62" s="1065"/>
      <c r="DE62" s="1065"/>
      <c r="DF62" s="1065"/>
      <c r="DG62" s="1066"/>
      <c r="DH62" s="616"/>
      <c r="DI62" s="616"/>
      <c r="DJ62" s="616"/>
      <c r="DK62" s="616"/>
      <c r="DL62" s="616"/>
      <c r="DM62" s="616"/>
      <c r="DN62" s="616"/>
      <c r="DO62" s="616"/>
      <c r="DP62" s="616"/>
      <c r="DQ62" s="616"/>
      <c r="DR62" s="616"/>
      <c r="DS62" s="616"/>
      <c r="DT62" s="616"/>
      <c r="DU62" s="616"/>
      <c r="DV62" s="616"/>
      <c r="DW62" s="616"/>
      <c r="DX62" s="616"/>
      <c r="DY62" s="616"/>
      <c r="DZ62" s="616"/>
      <c r="EA62" s="616"/>
      <c r="EB62" s="616"/>
      <c r="EC62" s="616"/>
      <c r="ED62" s="616"/>
      <c r="EE62" s="616"/>
      <c r="EF62" s="616"/>
      <c r="EG62" s="718"/>
      <c r="EH62" s="718"/>
      <c r="EI62" s="718"/>
      <c r="EJ62" s="718"/>
      <c r="EK62" s="718"/>
      <c r="EL62" s="718"/>
      <c r="EM62" s="718"/>
      <c r="EN62" s="718"/>
      <c r="EO62" s="718"/>
      <c r="EP62" s="718"/>
      <c r="EQ62" s="718"/>
      <c r="ER62" s="718"/>
      <c r="ES62" s="718"/>
      <c r="ET62" s="718"/>
      <c r="EU62" s="718"/>
      <c r="EV62" s="718"/>
      <c r="EW62" s="718"/>
      <c r="EX62" s="719"/>
      <c r="EY62" s="719"/>
      <c r="EZ62" s="719"/>
      <c r="FA62" s="719"/>
      <c r="FB62" s="719"/>
      <c r="FC62" s="719"/>
      <c r="FD62" s="861"/>
      <c r="FE62" s="609"/>
      <c r="FF62" s="609"/>
      <c r="FG62" s="609"/>
      <c r="FH62" s="609"/>
      <c r="FI62" s="810"/>
      <c r="FJ62" s="475"/>
      <c r="FK62" s="1206"/>
      <c r="FL62" s="1207"/>
      <c r="FM62" s="1207"/>
      <c r="FN62" s="1207"/>
      <c r="FO62" s="1207"/>
      <c r="FP62" s="1208"/>
      <c r="FQ62" s="1211"/>
      <c r="FR62" s="1211"/>
      <c r="FS62" s="1211"/>
      <c r="FT62" s="1211"/>
      <c r="FU62" s="1211"/>
      <c r="FV62" s="1211"/>
      <c r="FW62" s="1211"/>
      <c r="FX62" s="1211"/>
      <c r="FY62" s="1211"/>
      <c r="FZ62" s="1211"/>
      <c r="GA62" s="1211"/>
      <c r="GB62" s="1211"/>
      <c r="GC62" s="1211"/>
      <c r="GD62" s="1211"/>
      <c r="GE62" s="1211"/>
      <c r="GF62" s="1211"/>
      <c r="GG62" s="1211"/>
      <c r="GH62" s="1211"/>
      <c r="GI62" s="1211"/>
      <c r="GJ62" s="1211"/>
      <c r="GK62" s="1212"/>
    </row>
    <row r="63" spans="1:193" ht="4.5" customHeight="1" x14ac:dyDescent="0.15">
      <c r="A63" s="973"/>
      <c r="B63" s="972"/>
      <c r="C63" s="972"/>
      <c r="D63" s="972"/>
      <c r="E63" s="972"/>
      <c r="F63" s="972"/>
      <c r="G63" s="972"/>
      <c r="H63" s="972"/>
      <c r="I63" s="972"/>
      <c r="J63" s="972"/>
      <c r="K63" s="677" t="str">
        <f>IF(入力シート!AT15="","月～",入力シート!AT15)</f>
        <v>月～</v>
      </c>
      <c r="L63" s="678"/>
      <c r="M63" s="678"/>
      <c r="N63" s="678"/>
      <c r="O63" s="678"/>
      <c r="P63" s="671" t="str">
        <f>IF(入力シート!AU15="","月",入力シート!AU15)</f>
        <v>月</v>
      </c>
      <c r="Q63" s="671"/>
      <c r="R63" s="672"/>
      <c r="S63" s="1179" t="str">
        <f>入力シート!$AR$15</f>
        <v/>
      </c>
      <c r="T63" s="1180"/>
      <c r="U63" s="1180"/>
      <c r="V63" s="1180"/>
      <c r="W63" s="1180"/>
      <c r="X63" s="1180"/>
      <c r="Y63" s="1180"/>
      <c r="Z63" s="1180"/>
      <c r="AA63" s="1180"/>
      <c r="AB63" s="1180"/>
      <c r="AC63" s="1180"/>
      <c r="AD63" s="1180"/>
      <c r="AE63" s="1180"/>
      <c r="AF63" s="1180"/>
      <c r="AG63" s="1180"/>
      <c r="AH63" s="1180"/>
      <c r="AI63" s="1180"/>
      <c r="AJ63" s="1181"/>
      <c r="AK63" s="654" t="str">
        <f>入力シート!$AS$15</f>
        <v/>
      </c>
      <c r="AL63" s="654"/>
      <c r="AM63" s="654"/>
      <c r="AN63" s="654"/>
      <c r="AO63" s="654"/>
      <c r="AP63" s="654"/>
      <c r="AQ63" s="654"/>
      <c r="AR63" s="654"/>
      <c r="AS63" s="654"/>
      <c r="AT63" s="654"/>
      <c r="AU63" s="654"/>
      <c r="AV63" s="654"/>
      <c r="AW63" s="654"/>
      <c r="AX63" s="654"/>
      <c r="AY63" s="654"/>
      <c r="AZ63" s="654"/>
      <c r="BA63" s="654"/>
      <c r="BB63" s="654"/>
      <c r="BC63" s="654"/>
      <c r="BD63" s="654"/>
      <c r="BE63" s="654"/>
      <c r="BF63" s="747"/>
      <c r="BG63" s="474"/>
      <c r="BH63" s="474"/>
      <c r="BI63" s="1169" t="s">
        <v>33</v>
      </c>
      <c r="BJ63" s="1170"/>
      <c r="BK63" s="1170"/>
      <c r="BL63" s="1170"/>
      <c r="BM63" s="1170"/>
      <c r="BN63" s="1170"/>
      <c r="BO63" s="1170"/>
      <c r="BP63" s="1170"/>
      <c r="BQ63" s="1170"/>
      <c r="BR63" s="1170"/>
      <c r="BS63" s="1170"/>
      <c r="BT63" s="1170"/>
      <c r="BU63" s="1170"/>
      <c r="BV63" s="1171"/>
      <c r="BW63" s="1187">
        <v>41</v>
      </c>
      <c r="BX63" s="1188"/>
      <c r="BY63" s="625"/>
      <c r="BZ63" s="626"/>
      <c r="CA63" s="689" t="str">
        <f>入力シート!$AA14</f>
        <v/>
      </c>
      <c r="CB63" s="689"/>
      <c r="CC63" s="689" t="str">
        <f>入力シート!$AB14</f>
        <v/>
      </c>
      <c r="CD63" s="689"/>
      <c r="CE63" s="689" t="str">
        <f>入力シート!$AC14</f>
        <v/>
      </c>
      <c r="CF63" s="690"/>
      <c r="CG63" s="755" t="str">
        <f>入力シート!$AD14</f>
        <v/>
      </c>
      <c r="CH63" s="689"/>
      <c r="CI63" s="689" t="str">
        <f>入力シート!$AE14</f>
        <v/>
      </c>
      <c r="CJ63" s="689"/>
      <c r="CK63" s="689" t="str">
        <f>入力シート!$AF14</f>
        <v/>
      </c>
      <c r="CL63" s="722"/>
      <c r="CM63" s="694" t="str">
        <f>入力シート!$AG14</f>
        <v/>
      </c>
      <c r="CN63" s="689"/>
      <c r="CO63" s="689" t="str">
        <f>入力シート!$AH14</f>
        <v/>
      </c>
      <c r="CP63" s="689"/>
      <c r="CQ63" s="689" t="str">
        <f>入力シート!$AI14</f>
        <v/>
      </c>
      <c r="CR63" s="722"/>
      <c r="CT63" s="1294"/>
      <c r="CU63" s="1295"/>
      <c r="CV63" s="1295"/>
      <c r="CW63" s="1295"/>
      <c r="CX63" s="1295"/>
      <c r="CY63" s="1295"/>
      <c r="CZ63" s="1295"/>
      <c r="DA63" s="1296"/>
      <c r="DB63" s="1064"/>
      <c r="DC63" s="1065"/>
      <c r="DD63" s="1065"/>
      <c r="DE63" s="1065"/>
      <c r="DF63" s="1065"/>
      <c r="DG63" s="1066"/>
      <c r="DH63" s="616"/>
      <c r="DI63" s="616"/>
      <c r="DJ63" s="616"/>
      <c r="DK63" s="616"/>
      <c r="DL63" s="616"/>
      <c r="DM63" s="616"/>
      <c r="DN63" s="616"/>
      <c r="DO63" s="616"/>
      <c r="DP63" s="616"/>
      <c r="DQ63" s="616"/>
      <c r="DR63" s="616"/>
      <c r="DS63" s="616"/>
      <c r="DT63" s="616"/>
      <c r="DU63" s="616"/>
      <c r="DV63" s="616"/>
      <c r="DW63" s="616"/>
      <c r="DX63" s="616"/>
      <c r="DY63" s="616"/>
      <c r="DZ63" s="616"/>
      <c r="EA63" s="616"/>
      <c r="EB63" s="616"/>
      <c r="EC63" s="616"/>
      <c r="ED63" s="616"/>
      <c r="EE63" s="616"/>
      <c r="EF63" s="616"/>
      <c r="EG63" s="718"/>
      <c r="EH63" s="718"/>
      <c r="EI63" s="718"/>
      <c r="EJ63" s="718"/>
      <c r="EK63" s="718"/>
      <c r="EL63" s="718"/>
      <c r="EM63" s="718"/>
      <c r="EN63" s="718"/>
      <c r="EO63" s="718"/>
      <c r="EP63" s="718"/>
      <c r="EQ63" s="718"/>
      <c r="ER63" s="718"/>
      <c r="ES63" s="718"/>
      <c r="ET63" s="718"/>
      <c r="EU63" s="718"/>
      <c r="EV63" s="718"/>
      <c r="EW63" s="718"/>
      <c r="EX63" s="719"/>
      <c r="EY63" s="719"/>
      <c r="EZ63" s="719"/>
      <c r="FA63" s="719"/>
      <c r="FB63" s="719"/>
      <c r="FC63" s="719"/>
      <c r="FD63" s="861"/>
      <c r="FE63" s="609"/>
      <c r="FF63" s="609"/>
      <c r="FG63" s="609"/>
      <c r="FH63" s="609"/>
      <c r="FI63" s="810"/>
      <c r="FJ63" s="475"/>
      <c r="FK63" s="1206"/>
      <c r="FL63" s="1207"/>
      <c r="FM63" s="1207"/>
      <c r="FN63" s="1207"/>
      <c r="FO63" s="1207"/>
      <c r="FP63" s="1208"/>
      <c r="FQ63" s="1211"/>
      <c r="FR63" s="1211"/>
      <c r="FS63" s="1211"/>
      <c r="FT63" s="1211"/>
      <c r="FU63" s="1211"/>
      <c r="FV63" s="1211"/>
      <c r="FW63" s="1211"/>
      <c r="FX63" s="1211"/>
      <c r="FY63" s="1211"/>
      <c r="FZ63" s="1211"/>
      <c r="GA63" s="1211"/>
      <c r="GB63" s="1211"/>
      <c r="GC63" s="1211"/>
      <c r="GD63" s="1211"/>
      <c r="GE63" s="1211"/>
      <c r="GF63" s="1211"/>
      <c r="GG63" s="1211"/>
      <c r="GH63" s="1211"/>
      <c r="GI63" s="1211"/>
      <c r="GJ63" s="1211"/>
      <c r="GK63" s="1212"/>
    </row>
    <row r="64" spans="1:193" ht="4.5" customHeight="1" x14ac:dyDescent="0.15">
      <c r="A64" s="973"/>
      <c r="B64" s="972"/>
      <c r="C64" s="972"/>
      <c r="D64" s="972"/>
      <c r="E64" s="972"/>
      <c r="F64" s="972"/>
      <c r="G64" s="972"/>
      <c r="H64" s="972"/>
      <c r="I64" s="972"/>
      <c r="J64" s="972"/>
      <c r="K64" s="679"/>
      <c r="L64" s="680"/>
      <c r="M64" s="680"/>
      <c r="N64" s="680"/>
      <c r="O64" s="680"/>
      <c r="P64" s="673"/>
      <c r="Q64" s="673"/>
      <c r="R64" s="674"/>
      <c r="S64" s="1182"/>
      <c r="T64" s="903"/>
      <c r="U64" s="903"/>
      <c r="V64" s="903"/>
      <c r="W64" s="903"/>
      <c r="X64" s="903"/>
      <c r="Y64" s="903"/>
      <c r="Z64" s="903"/>
      <c r="AA64" s="903"/>
      <c r="AB64" s="903"/>
      <c r="AC64" s="903"/>
      <c r="AD64" s="903"/>
      <c r="AE64" s="903"/>
      <c r="AF64" s="903"/>
      <c r="AG64" s="903"/>
      <c r="AH64" s="903"/>
      <c r="AI64" s="903"/>
      <c r="AJ64" s="1183"/>
      <c r="AK64" s="654"/>
      <c r="AL64" s="654"/>
      <c r="AM64" s="654"/>
      <c r="AN64" s="654"/>
      <c r="AO64" s="654"/>
      <c r="AP64" s="654"/>
      <c r="AQ64" s="654"/>
      <c r="AR64" s="654"/>
      <c r="AS64" s="654"/>
      <c r="AT64" s="654"/>
      <c r="AU64" s="1199" t="s">
        <v>202</v>
      </c>
      <c r="AV64" s="1199"/>
      <c r="AW64" s="1199"/>
      <c r="AX64" s="1199"/>
      <c r="AY64" s="1199"/>
      <c r="AZ64" s="1199"/>
      <c r="BA64" s="1199"/>
      <c r="BB64" s="1199"/>
      <c r="BC64" s="1199"/>
      <c r="BD64" s="1199"/>
      <c r="BE64" s="1199"/>
      <c r="BF64" s="1200"/>
      <c r="BG64" s="474"/>
      <c r="BH64" s="474"/>
      <c r="BI64" s="1169"/>
      <c r="BJ64" s="1170"/>
      <c r="BK64" s="1170"/>
      <c r="BL64" s="1170"/>
      <c r="BM64" s="1170"/>
      <c r="BN64" s="1170"/>
      <c r="BO64" s="1170"/>
      <c r="BP64" s="1170"/>
      <c r="BQ64" s="1170"/>
      <c r="BR64" s="1170"/>
      <c r="BS64" s="1170"/>
      <c r="BT64" s="1170"/>
      <c r="BU64" s="1170"/>
      <c r="BV64" s="1171"/>
      <c r="BW64" s="1187"/>
      <c r="BX64" s="1188"/>
      <c r="BY64" s="625"/>
      <c r="BZ64" s="626"/>
      <c r="CA64" s="689"/>
      <c r="CB64" s="689"/>
      <c r="CC64" s="689"/>
      <c r="CD64" s="689"/>
      <c r="CE64" s="689"/>
      <c r="CF64" s="690"/>
      <c r="CG64" s="755"/>
      <c r="CH64" s="689"/>
      <c r="CI64" s="689"/>
      <c r="CJ64" s="689"/>
      <c r="CK64" s="689"/>
      <c r="CL64" s="722"/>
      <c r="CM64" s="694"/>
      <c r="CN64" s="689"/>
      <c r="CO64" s="689"/>
      <c r="CP64" s="689"/>
      <c r="CQ64" s="689"/>
      <c r="CR64" s="722"/>
      <c r="CT64" s="1294"/>
      <c r="CU64" s="1295"/>
      <c r="CV64" s="1295"/>
      <c r="CW64" s="1295"/>
      <c r="CX64" s="1295"/>
      <c r="CY64" s="1295"/>
      <c r="CZ64" s="1295"/>
      <c r="DA64" s="1296"/>
      <c r="DB64" s="1067"/>
      <c r="DC64" s="1068"/>
      <c r="DD64" s="1068"/>
      <c r="DE64" s="1068"/>
      <c r="DF64" s="1068"/>
      <c r="DG64" s="1069"/>
      <c r="DH64" s="616"/>
      <c r="DI64" s="616"/>
      <c r="DJ64" s="616"/>
      <c r="DK64" s="616"/>
      <c r="DL64" s="616"/>
      <c r="DM64" s="616"/>
      <c r="DN64" s="616"/>
      <c r="DO64" s="616"/>
      <c r="DP64" s="616"/>
      <c r="DQ64" s="616"/>
      <c r="DR64" s="616"/>
      <c r="DS64" s="616"/>
      <c r="DT64" s="616"/>
      <c r="DU64" s="616"/>
      <c r="DV64" s="616"/>
      <c r="DW64" s="616"/>
      <c r="DX64" s="616"/>
      <c r="DY64" s="616"/>
      <c r="DZ64" s="616"/>
      <c r="EA64" s="616"/>
      <c r="EB64" s="616"/>
      <c r="EC64" s="616"/>
      <c r="ED64" s="616"/>
      <c r="EE64" s="616"/>
      <c r="EF64" s="616"/>
      <c r="EG64" s="718"/>
      <c r="EH64" s="718"/>
      <c r="EI64" s="718"/>
      <c r="EJ64" s="718"/>
      <c r="EK64" s="718"/>
      <c r="EL64" s="718"/>
      <c r="EM64" s="718"/>
      <c r="EN64" s="718"/>
      <c r="EO64" s="718"/>
      <c r="EP64" s="718"/>
      <c r="EQ64" s="718"/>
      <c r="ER64" s="718"/>
      <c r="ES64" s="718"/>
      <c r="ET64" s="718"/>
      <c r="EU64" s="718"/>
      <c r="EV64" s="718"/>
      <c r="EW64" s="718"/>
      <c r="EX64" s="719"/>
      <c r="EY64" s="719"/>
      <c r="EZ64" s="719"/>
      <c r="FA64" s="719"/>
      <c r="FB64" s="719"/>
      <c r="FC64" s="719"/>
      <c r="FD64" s="863"/>
      <c r="FE64" s="864"/>
      <c r="FF64" s="864"/>
      <c r="FG64" s="864"/>
      <c r="FH64" s="864"/>
      <c r="FI64" s="811"/>
      <c r="FJ64" s="475"/>
      <c r="FK64" s="1206"/>
      <c r="FL64" s="1207"/>
      <c r="FM64" s="1207"/>
      <c r="FN64" s="1207"/>
      <c r="FO64" s="1207"/>
      <c r="FP64" s="1208"/>
      <c r="FQ64" s="1211"/>
      <c r="FR64" s="1211"/>
      <c r="FS64" s="1211"/>
      <c r="FT64" s="1211"/>
      <c r="FU64" s="1211"/>
      <c r="FV64" s="1211"/>
      <c r="FW64" s="1211"/>
      <c r="FX64" s="1211"/>
      <c r="FY64" s="1211"/>
      <c r="FZ64" s="1211"/>
      <c r="GA64" s="1211"/>
      <c r="GB64" s="1211"/>
      <c r="GC64" s="1211"/>
      <c r="GD64" s="1211"/>
      <c r="GE64" s="1211"/>
      <c r="GF64" s="1211"/>
      <c r="GG64" s="1211"/>
      <c r="GH64" s="1211"/>
      <c r="GI64" s="1211"/>
      <c r="GJ64" s="1211"/>
      <c r="GK64" s="1212"/>
    </row>
    <row r="65" spans="1:193" ht="4.5" customHeight="1" x14ac:dyDescent="0.15">
      <c r="A65" s="973"/>
      <c r="B65" s="972"/>
      <c r="C65" s="972"/>
      <c r="D65" s="972"/>
      <c r="E65" s="972"/>
      <c r="F65" s="972"/>
      <c r="G65" s="972"/>
      <c r="H65" s="972"/>
      <c r="I65" s="972"/>
      <c r="J65" s="972"/>
      <c r="K65" s="679"/>
      <c r="L65" s="680"/>
      <c r="M65" s="680"/>
      <c r="N65" s="680"/>
      <c r="O65" s="680"/>
      <c r="P65" s="673"/>
      <c r="Q65" s="673"/>
      <c r="R65" s="674"/>
      <c r="S65" s="1182"/>
      <c r="T65" s="903"/>
      <c r="U65" s="903"/>
      <c r="V65" s="903"/>
      <c r="W65" s="903"/>
      <c r="X65" s="903"/>
      <c r="Y65" s="903"/>
      <c r="Z65" s="903"/>
      <c r="AA65" s="903"/>
      <c r="AB65" s="903"/>
      <c r="AC65" s="903"/>
      <c r="AD65" s="903"/>
      <c r="AE65" s="903"/>
      <c r="AF65" s="903"/>
      <c r="AG65" s="903"/>
      <c r="AH65" s="903"/>
      <c r="AI65" s="903"/>
      <c r="AJ65" s="1183"/>
      <c r="AK65" s="654"/>
      <c r="AL65" s="654"/>
      <c r="AM65" s="654"/>
      <c r="AN65" s="654"/>
      <c r="AO65" s="654"/>
      <c r="AP65" s="654"/>
      <c r="AQ65" s="654"/>
      <c r="AR65" s="654"/>
      <c r="AS65" s="654"/>
      <c r="AT65" s="654"/>
      <c r="AU65" s="1201"/>
      <c r="AV65" s="1201"/>
      <c r="AW65" s="1201"/>
      <c r="AX65" s="1201"/>
      <c r="AY65" s="1201"/>
      <c r="AZ65" s="1201"/>
      <c r="BA65" s="1201"/>
      <c r="BB65" s="1201"/>
      <c r="BC65" s="1201"/>
      <c r="BD65" s="1201"/>
      <c r="BE65" s="1201"/>
      <c r="BF65" s="1202"/>
      <c r="BG65" s="474"/>
      <c r="BH65" s="474"/>
      <c r="BI65" s="1169"/>
      <c r="BJ65" s="1170"/>
      <c r="BK65" s="1170"/>
      <c r="BL65" s="1170"/>
      <c r="BM65" s="1170"/>
      <c r="BN65" s="1170"/>
      <c r="BO65" s="1170"/>
      <c r="BP65" s="1170"/>
      <c r="BQ65" s="1170"/>
      <c r="BR65" s="1170"/>
      <c r="BS65" s="1170"/>
      <c r="BT65" s="1170"/>
      <c r="BU65" s="1170"/>
      <c r="BV65" s="1171"/>
      <c r="BW65" s="1187"/>
      <c r="BX65" s="1188"/>
      <c r="BY65" s="625"/>
      <c r="BZ65" s="626"/>
      <c r="CA65" s="689"/>
      <c r="CB65" s="689"/>
      <c r="CC65" s="689"/>
      <c r="CD65" s="689"/>
      <c r="CE65" s="689"/>
      <c r="CF65" s="690"/>
      <c r="CG65" s="755"/>
      <c r="CH65" s="689"/>
      <c r="CI65" s="689"/>
      <c r="CJ65" s="689"/>
      <c r="CK65" s="689"/>
      <c r="CL65" s="722"/>
      <c r="CM65" s="694"/>
      <c r="CN65" s="689"/>
      <c r="CO65" s="689"/>
      <c r="CP65" s="689"/>
      <c r="CQ65" s="689"/>
      <c r="CR65" s="722"/>
      <c r="CT65" s="1294"/>
      <c r="CU65" s="1295"/>
      <c r="CV65" s="1295"/>
      <c r="CW65" s="1295"/>
      <c r="CX65" s="1295"/>
      <c r="CY65" s="1295"/>
      <c r="CZ65" s="1295"/>
      <c r="DA65" s="1296"/>
      <c r="DB65" s="777" t="s">
        <v>91</v>
      </c>
      <c r="DC65" s="737"/>
      <c r="DD65" s="737"/>
      <c r="DE65" s="737"/>
      <c r="DF65" s="737"/>
      <c r="DG65" s="737"/>
      <c r="DH65" s="737"/>
      <c r="DI65" s="737"/>
      <c r="DJ65" s="737"/>
      <c r="DK65" s="737"/>
      <c r="DL65" s="737"/>
      <c r="DM65" s="737"/>
      <c r="DN65" s="737"/>
      <c r="DO65" s="737"/>
      <c r="DP65" s="737"/>
      <c r="DQ65" s="737"/>
      <c r="DR65" s="737"/>
      <c r="DS65" s="737"/>
      <c r="DT65" s="737"/>
      <c r="DU65" s="737"/>
      <c r="DV65" s="737"/>
      <c r="DW65" s="737"/>
      <c r="DX65" s="737"/>
      <c r="DY65" s="737"/>
      <c r="DZ65" s="737"/>
      <c r="EA65" s="737"/>
      <c r="EB65" s="737"/>
      <c r="EC65" s="737"/>
      <c r="ED65" s="737"/>
      <c r="EE65" s="737"/>
      <c r="EF65" s="737"/>
      <c r="EG65" s="737"/>
      <c r="EH65" s="737"/>
      <c r="EI65" s="737"/>
      <c r="EJ65" s="737"/>
      <c r="EK65" s="778"/>
      <c r="EL65" s="731" t="s">
        <v>391</v>
      </c>
      <c r="EM65" s="732"/>
      <c r="EN65" s="732"/>
      <c r="EO65" s="732"/>
      <c r="EP65" s="732"/>
      <c r="EQ65" s="732"/>
      <c r="ER65" s="732"/>
      <c r="ES65" s="732"/>
      <c r="ET65" s="732"/>
      <c r="EU65" s="732"/>
      <c r="EV65" s="732"/>
      <c r="EW65" s="733"/>
      <c r="EX65" s="737" t="s">
        <v>28</v>
      </c>
      <c r="EY65" s="732"/>
      <c r="EZ65" s="732"/>
      <c r="FA65" s="732"/>
      <c r="FB65" s="732"/>
      <c r="FC65" s="732"/>
      <c r="FD65" s="732"/>
      <c r="FE65" s="732"/>
      <c r="FF65" s="732"/>
      <c r="FG65" s="732"/>
      <c r="FH65" s="732"/>
      <c r="FI65" s="738"/>
      <c r="FJ65" s="475"/>
      <c r="FK65" s="1194" t="s">
        <v>22</v>
      </c>
      <c r="FL65" s="1195"/>
      <c r="FM65" s="1195"/>
      <c r="FN65" s="1195"/>
      <c r="FO65" s="1195"/>
      <c r="FP65" s="1195"/>
      <c r="FQ65" s="1195"/>
      <c r="FR65" s="1195"/>
      <c r="FS65" s="1195"/>
      <c r="FT65" s="1195"/>
      <c r="FU65" s="1195"/>
      <c r="FV65" s="1195"/>
      <c r="FW65" s="1195"/>
      <c r="FX65" s="1195"/>
      <c r="FY65" s="1195"/>
      <c r="FZ65" s="1195"/>
      <c r="GA65" s="1195"/>
      <c r="GB65" s="1195"/>
      <c r="GC65" s="1195"/>
      <c r="GD65" s="1195"/>
      <c r="GE65" s="1195"/>
      <c r="GF65" s="1195"/>
      <c r="GG65" s="1195"/>
      <c r="GH65" s="1195"/>
      <c r="GI65" s="1195"/>
      <c r="GJ65" s="1195"/>
      <c r="GK65" s="1196"/>
    </row>
    <row r="66" spans="1:193" ht="4.5" customHeight="1" x14ac:dyDescent="0.15">
      <c r="A66" s="973"/>
      <c r="B66" s="972"/>
      <c r="C66" s="972"/>
      <c r="D66" s="972"/>
      <c r="E66" s="972"/>
      <c r="F66" s="972"/>
      <c r="G66" s="972"/>
      <c r="H66" s="972"/>
      <c r="I66" s="972"/>
      <c r="J66" s="972"/>
      <c r="K66" s="681"/>
      <c r="L66" s="682"/>
      <c r="M66" s="682"/>
      <c r="N66" s="682"/>
      <c r="O66" s="682"/>
      <c r="P66" s="675"/>
      <c r="Q66" s="675"/>
      <c r="R66" s="676"/>
      <c r="S66" s="1184"/>
      <c r="T66" s="1185"/>
      <c r="U66" s="1185"/>
      <c r="V66" s="1185"/>
      <c r="W66" s="1185"/>
      <c r="X66" s="1185"/>
      <c r="Y66" s="1185"/>
      <c r="Z66" s="1185"/>
      <c r="AA66" s="1185"/>
      <c r="AB66" s="1185"/>
      <c r="AC66" s="1185"/>
      <c r="AD66" s="1185"/>
      <c r="AE66" s="1185"/>
      <c r="AF66" s="1185"/>
      <c r="AG66" s="1185"/>
      <c r="AH66" s="1185"/>
      <c r="AI66" s="1185"/>
      <c r="AJ66" s="1186"/>
      <c r="AK66" s="654"/>
      <c r="AL66" s="654"/>
      <c r="AM66" s="654"/>
      <c r="AN66" s="654"/>
      <c r="AO66" s="654"/>
      <c r="AP66" s="654"/>
      <c r="AQ66" s="654"/>
      <c r="AR66" s="654"/>
      <c r="AS66" s="654"/>
      <c r="AT66" s="654"/>
      <c r="AU66" s="1163" t="str">
        <f>入力シート!O27</f>
        <v/>
      </c>
      <c r="AV66" s="1163"/>
      <c r="AW66" s="1163"/>
      <c r="AX66" s="1163"/>
      <c r="AY66" s="1163"/>
      <c r="AZ66" s="1163"/>
      <c r="BA66" s="1163"/>
      <c r="BB66" s="1163"/>
      <c r="BC66" s="1163"/>
      <c r="BD66" s="1163"/>
      <c r="BE66" s="1163"/>
      <c r="BF66" s="1164"/>
      <c r="BG66" s="474"/>
      <c r="BH66" s="474"/>
      <c r="BI66" s="1169"/>
      <c r="BJ66" s="1170"/>
      <c r="BK66" s="1170"/>
      <c r="BL66" s="1170"/>
      <c r="BM66" s="1170"/>
      <c r="BN66" s="1170"/>
      <c r="BO66" s="1170"/>
      <c r="BP66" s="1170"/>
      <c r="BQ66" s="1170"/>
      <c r="BR66" s="1170"/>
      <c r="BS66" s="1170"/>
      <c r="BT66" s="1170"/>
      <c r="BU66" s="1170"/>
      <c r="BV66" s="1171"/>
      <c r="BW66" s="1187"/>
      <c r="BX66" s="1188"/>
      <c r="BY66" s="625"/>
      <c r="BZ66" s="626"/>
      <c r="CA66" s="689"/>
      <c r="CB66" s="689"/>
      <c r="CC66" s="689"/>
      <c r="CD66" s="689"/>
      <c r="CE66" s="689"/>
      <c r="CF66" s="690"/>
      <c r="CG66" s="755"/>
      <c r="CH66" s="689"/>
      <c r="CI66" s="689"/>
      <c r="CJ66" s="689"/>
      <c r="CK66" s="689"/>
      <c r="CL66" s="722"/>
      <c r="CM66" s="694"/>
      <c r="CN66" s="689"/>
      <c r="CO66" s="689"/>
      <c r="CP66" s="689"/>
      <c r="CQ66" s="689"/>
      <c r="CR66" s="722"/>
      <c r="CT66" s="1294"/>
      <c r="CU66" s="1295"/>
      <c r="CV66" s="1295"/>
      <c r="CW66" s="1295"/>
      <c r="CX66" s="1295"/>
      <c r="CY66" s="1295"/>
      <c r="CZ66" s="1295"/>
      <c r="DA66" s="1296"/>
      <c r="DB66" s="779"/>
      <c r="DC66" s="780"/>
      <c r="DD66" s="780"/>
      <c r="DE66" s="780"/>
      <c r="DF66" s="780"/>
      <c r="DG66" s="780"/>
      <c r="DH66" s="780"/>
      <c r="DI66" s="780"/>
      <c r="DJ66" s="780"/>
      <c r="DK66" s="780"/>
      <c r="DL66" s="780"/>
      <c r="DM66" s="780"/>
      <c r="DN66" s="780"/>
      <c r="DO66" s="780"/>
      <c r="DP66" s="780"/>
      <c r="DQ66" s="780"/>
      <c r="DR66" s="780"/>
      <c r="DS66" s="780"/>
      <c r="DT66" s="780"/>
      <c r="DU66" s="780"/>
      <c r="DV66" s="780"/>
      <c r="DW66" s="780"/>
      <c r="DX66" s="780"/>
      <c r="DY66" s="780"/>
      <c r="DZ66" s="780"/>
      <c r="EA66" s="780"/>
      <c r="EB66" s="780"/>
      <c r="EC66" s="780"/>
      <c r="ED66" s="780"/>
      <c r="EE66" s="780"/>
      <c r="EF66" s="780"/>
      <c r="EG66" s="780"/>
      <c r="EH66" s="780"/>
      <c r="EI66" s="780"/>
      <c r="EJ66" s="780"/>
      <c r="EK66" s="781"/>
      <c r="EL66" s="734"/>
      <c r="EM66" s="735"/>
      <c r="EN66" s="735"/>
      <c r="EO66" s="735"/>
      <c r="EP66" s="735"/>
      <c r="EQ66" s="735"/>
      <c r="ER66" s="735"/>
      <c r="ES66" s="735"/>
      <c r="ET66" s="735"/>
      <c r="EU66" s="735"/>
      <c r="EV66" s="735"/>
      <c r="EW66" s="736"/>
      <c r="EX66" s="735"/>
      <c r="EY66" s="735"/>
      <c r="EZ66" s="735"/>
      <c r="FA66" s="735"/>
      <c r="FB66" s="735"/>
      <c r="FC66" s="735"/>
      <c r="FD66" s="735"/>
      <c r="FE66" s="735"/>
      <c r="FF66" s="735"/>
      <c r="FG66" s="735"/>
      <c r="FH66" s="735"/>
      <c r="FI66" s="739"/>
      <c r="FJ66" s="475"/>
      <c r="FK66" s="1197"/>
      <c r="FL66" s="1055"/>
      <c r="FM66" s="1055"/>
      <c r="FN66" s="1055"/>
      <c r="FO66" s="1055"/>
      <c r="FP66" s="1055"/>
      <c r="FQ66" s="1055"/>
      <c r="FR66" s="1055"/>
      <c r="FS66" s="1055"/>
      <c r="FT66" s="1055"/>
      <c r="FU66" s="1055"/>
      <c r="FV66" s="1055"/>
      <c r="FW66" s="1055"/>
      <c r="FX66" s="1055"/>
      <c r="FY66" s="1055"/>
      <c r="FZ66" s="1055"/>
      <c r="GA66" s="1055"/>
      <c r="GB66" s="1055"/>
      <c r="GC66" s="1055"/>
      <c r="GD66" s="1055"/>
      <c r="GE66" s="1055"/>
      <c r="GF66" s="1055"/>
      <c r="GG66" s="1055"/>
      <c r="GH66" s="1055"/>
      <c r="GI66" s="1055"/>
      <c r="GJ66" s="1055"/>
      <c r="GK66" s="1198"/>
    </row>
    <row r="67" spans="1:193" ht="4.5" customHeight="1" x14ac:dyDescent="0.15">
      <c r="A67" s="973"/>
      <c r="B67" s="972"/>
      <c r="C67" s="972"/>
      <c r="D67" s="972"/>
      <c r="E67" s="972"/>
      <c r="F67" s="972"/>
      <c r="G67" s="972"/>
      <c r="H67" s="972"/>
      <c r="I67" s="972"/>
      <c r="J67" s="972"/>
      <c r="K67" s="677" t="str">
        <f>IF(入力シート!AT16="","月～",入力シート!AT16)</f>
        <v>月～</v>
      </c>
      <c r="L67" s="678"/>
      <c r="M67" s="678"/>
      <c r="N67" s="678"/>
      <c r="O67" s="678"/>
      <c r="P67" s="671" t="str">
        <f>IF(入力シート!AU16="","月",入力シート!AU16)</f>
        <v>月</v>
      </c>
      <c r="Q67" s="671"/>
      <c r="R67" s="672"/>
      <c r="S67" s="1179" t="str">
        <f>入力シート!$AR$16</f>
        <v/>
      </c>
      <c r="T67" s="1180"/>
      <c r="U67" s="1180"/>
      <c r="V67" s="1180"/>
      <c r="W67" s="1180"/>
      <c r="X67" s="1180"/>
      <c r="Y67" s="1180"/>
      <c r="Z67" s="1180"/>
      <c r="AA67" s="1180"/>
      <c r="AB67" s="1180"/>
      <c r="AC67" s="1180"/>
      <c r="AD67" s="1180"/>
      <c r="AE67" s="1180"/>
      <c r="AF67" s="1180"/>
      <c r="AG67" s="1180"/>
      <c r="AH67" s="1180"/>
      <c r="AI67" s="1180"/>
      <c r="AJ67" s="1181"/>
      <c r="AK67" s="654" t="str">
        <f>入力シート!$AS$16</f>
        <v/>
      </c>
      <c r="AL67" s="654"/>
      <c r="AM67" s="654"/>
      <c r="AN67" s="654"/>
      <c r="AO67" s="654"/>
      <c r="AP67" s="654"/>
      <c r="AQ67" s="654"/>
      <c r="AR67" s="654"/>
      <c r="AS67" s="654"/>
      <c r="AT67" s="654"/>
      <c r="AU67" s="654"/>
      <c r="AV67" s="654"/>
      <c r="AW67" s="654"/>
      <c r="AX67" s="654"/>
      <c r="AY67" s="654"/>
      <c r="AZ67" s="654"/>
      <c r="BA67" s="654"/>
      <c r="BB67" s="654"/>
      <c r="BC67" s="654"/>
      <c r="BD67" s="654"/>
      <c r="BE67" s="654"/>
      <c r="BF67" s="747"/>
      <c r="BG67" s="474"/>
      <c r="BH67" s="474"/>
      <c r="BI67" s="1169" t="s">
        <v>40</v>
      </c>
      <c r="BJ67" s="1170"/>
      <c r="BK67" s="1170"/>
      <c r="BL67" s="1170"/>
      <c r="BM67" s="1170"/>
      <c r="BN67" s="1170"/>
      <c r="BO67" s="1170"/>
      <c r="BP67" s="1170"/>
      <c r="BQ67" s="1170"/>
      <c r="BR67" s="1170"/>
      <c r="BS67" s="1170"/>
      <c r="BT67" s="1170"/>
      <c r="BU67" s="1170"/>
      <c r="BV67" s="1171"/>
      <c r="BW67" s="1187">
        <v>43</v>
      </c>
      <c r="BX67" s="1188"/>
      <c r="BY67" s="625"/>
      <c r="BZ67" s="626"/>
      <c r="CA67" s="689" t="str">
        <f>入力シート!$AA15</f>
        <v/>
      </c>
      <c r="CB67" s="689"/>
      <c r="CC67" s="689" t="str">
        <f>入力シート!$AB15</f>
        <v/>
      </c>
      <c r="CD67" s="689"/>
      <c r="CE67" s="689" t="str">
        <f>入力シート!$AC15</f>
        <v/>
      </c>
      <c r="CF67" s="690"/>
      <c r="CG67" s="755" t="str">
        <f>入力シート!$AD15</f>
        <v/>
      </c>
      <c r="CH67" s="689"/>
      <c r="CI67" s="689" t="str">
        <f>入力シート!$AE15</f>
        <v/>
      </c>
      <c r="CJ67" s="689"/>
      <c r="CK67" s="689" t="str">
        <f>入力シート!$AF15</f>
        <v/>
      </c>
      <c r="CL67" s="722"/>
      <c r="CM67" s="694" t="str">
        <f>入力シート!$AG15</f>
        <v/>
      </c>
      <c r="CN67" s="689"/>
      <c r="CO67" s="689" t="str">
        <f>入力シート!$AH15</f>
        <v/>
      </c>
      <c r="CP67" s="689"/>
      <c r="CQ67" s="689" t="str">
        <f>入力シート!$AI15</f>
        <v/>
      </c>
      <c r="CR67" s="722"/>
      <c r="CT67" s="1294"/>
      <c r="CU67" s="1295"/>
      <c r="CV67" s="1295"/>
      <c r="CW67" s="1295"/>
      <c r="CX67" s="1295"/>
      <c r="CY67" s="1295"/>
      <c r="CZ67" s="1295"/>
      <c r="DA67" s="1296"/>
      <c r="DB67" s="782" t="str">
        <f>入力シート!AA85</f>
        <v/>
      </c>
      <c r="DC67" s="783"/>
      <c r="DD67" s="783"/>
      <c r="DE67" s="783" t="str">
        <f>入力シート!AB85</f>
        <v/>
      </c>
      <c r="DF67" s="783"/>
      <c r="DG67" s="783"/>
      <c r="DH67" s="783" t="str">
        <f>入力シート!AC85</f>
        <v/>
      </c>
      <c r="DI67" s="783"/>
      <c r="DJ67" s="783"/>
      <c r="DK67" s="783" t="str">
        <f>入力シート!AD85</f>
        <v/>
      </c>
      <c r="DL67" s="783"/>
      <c r="DM67" s="783"/>
      <c r="DN67" s="783" t="str">
        <f>入力シート!AE85</f>
        <v/>
      </c>
      <c r="DO67" s="783"/>
      <c r="DP67" s="783"/>
      <c r="DQ67" s="783" t="str">
        <f>入力シート!AF85</f>
        <v/>
      </c>
      <c r="DR67" s="783"/>
      <c r="DS67" s="783"/>
      <c r="DT67" s="783" t="str">
        <f>入力シート!AG85</f>
        <v/>
      </c>
      <c r="DU67" s="783"/>
      <c r="DV67" s="783"/>
      <c r="DW67" s="783" t="str">
        <f>入力シート!AH85</f>
        <v/>
      </c>
      <c r="DX67" s="783"/>
      <c r="DY67" s="783"/>
      <c r="DZ67" s="783" t="str">
        <f>入力シート!AI85</f>
        <v/>
      </c>
      <c r="EA67" s="783"/>
      <c r="EB67" s="783"/>
      <c r="EC67" s="783" t="str">
        <f>入力シート!AJ85</f>
        <v/>
      </c>
      <c r="ED67" s="783"/>
      <c r="EE67" s="783"/>
      <c r="EF67" s="783" t="str">
        <f>入力シート!AK85</f>
        <v/>
      </c>
      <c r="EG67" s="783"/>
      <c r="EH67" s="783"/>
      <c r="EI67" s="783" t="str">
        <f>入力シート!AL85</f>
        <v/>
      </c>
      <c r="EJ67" s="783"/>
      <c r="EK67" s="783"/>
      <c r="EL67" s="740" t="str">
        <f>IF(入力シート!$AO$85="","",入力シート!$AO$85)</f>
        <v/>
      </c>
      <c r="EM67" s="741"/>
      <c r="EN67" s="741"/>
      <c r="EO67" s="741"/>
      <c r="EP67" s="741"/>
      <c r="EQ67" s="741"/>
      <c r="ER67" s="741"/>
      <c r="ES67" s="741"/>
      <c r="ET67" s="741"/>
      <c r="EU67" s="741"/>
      <c r="EV67" s="741"/>
      <c r="EW67" s="742"/>
      <c r="EX67" s="724" t="str">
        <f>IF(入力シート!$K$85="","",入力シート!$K$85)</f>
        <v/>
      </c>
      <c r="EY67" s="725"/>
      <c r="EZ67" s="725"/>
      <c r="FA67" s="725"/>
      <c r="FB67" s="725"/>
      <c r="FC67" s="725"/>
      <c r="FD67" s="725"/>
      <c r="FE67" s="725"/>
      <c r="FF67" s="725"/>
      <c r="FG67" s="725"/>
      <c r="FH67" s="725"/>
      <c r="FI67" s="726"/>
      <c r="FJ67" s="475"/>
      <c r="FK67" s="1213" t="str">
        <f>IF(入力シート!$AT$10="","",入力シート!$AT$10)</f>
        <v/>
      </c>
      <c r="FL67" s="1214"/>
      <c r="FM67" s="1214"/>
      <c r="FN67" s="1214"/>
      <c r="FO67" s="1214"/>
      <c r="FP67" s="1214"/>
      <c r="FQ67" s="1214"/>
      <c r="FR67" s="1214"/>
      <c r="FS67" s="1214"/>
      <c r="FT67" s="1214"/>
      <c r="FU67" s="1214"/>
      <c r="FV67" s="1214"/>
      <c r="FW67" s="1214"/>
      <c r="FX67" s="1214"/>
      <c r="FY67" s="1214"/>
      <c r="FZ67" s="1214"/>
      <c r="GA67" s="1214"/>
      <c r="GB67" s="1214"/>
      <c r="GC67" s="1214"/>
      <c r="GD67" s="1214"/>
      <c r="GE67" s="1214"/>
      <c r="GF67" s="1214"/>
      <c r="GG67" s="1214"/>
      <c r="GH67" s="1214"/>
      <c r="GI67" s="1214"/>
      <c r="GJ67" s="1214"/>
      <c r="GK67" s="1215"/>
    </row>
    <row r="68" spans="1:193" ht="4.5" customHeight="1" x14ac:dyDescent="0.15">
      <c r="A68" s="973"/>
      <c r="B68" s="972"/>
      <c r="C68" s="972"/>
      <c r="D68" s="972"/>
      <c r="E68" s="972"/>
      <c r="F68" s="972"/>
      <c r="G68" s="972"/>
      <c r="H68" s="972"/>
      <c r="I68" s="972"/>
      <c r="J68" s="972"/>
      <c r="K68" s="679"/>
      <c r="L68" s="680"/>
      <c r="M68" s="680"/>
      <c r="N68" s="680"/>
      <c r="O68" s="680"/>
      <c r="P68" s="673"/>
      <c r="Q68" s="673"/>
      <c r="R68" s="674"/>
      <c r="S68" s="1182"/>
      <c r="T68" s="903"/>
      <c r="U68" s="903"/>
      <c r="V68" s="903"/>
      <c r="W68" s="903"/>
      <c r="X68" s="903"/>
      <c r="Y68" s="903"/>
      <c r="Z68" s="903"/>
      <c r="AA68" s="903"/>
      <c r="AB68" s="903"/>
      <c r="AC68" s="903"/>
      <c r="AD68" s="903"/>
      <c r="AE68" s="903"/>
      <c r="AF68" s="903"/>
      <c r="AG68" s="903"/>
      <c r="AH68" s="903"/>
      <c r="AI68" s="903"/>
      <c r="AJ68" s="1183"/>
      <c r="AK68" s="654"/>
      <c r="AL68" s="654"/>
      <c r="AM68" s="654"/>
      <c r="AN68" s="654"/>
      <c r="AO68" s="654"/>
      <c r="AP68" s="654"/>
      <c r="AQ68" s="654"/>
      <c r="AR68" s="654"/>
      <c r="AS68" s="654"/>
      <c r="AT68" s="654"/>
      <c r="AU68" s="654"/>
      <c r="AV68" s="654"/>
      <c r="AW68" s="654"/>
      <c r="AX68" s="654"/>
      <c r="AY68" s="654"/>
      <c r="AZ68" s="654"/>
      <c r="BA68" s="654"/>
      <c r="BB68" s="654"/>
      <c r="BC68" s="654"/>
      <c r="BD68" s="654"/>
      <c r="BE68" s="654"/>
      <c r="BF68" s="747"/>
      <c r="BG68" s="474"/>
      <c r="BH68" s="474"/>
      <c r="BI68" s="1169"/>
      <c r="BJ68" s="1170"/>
      <c r="BK68" s="1170"/>
      <c r="BL68" s="1170"/>
      <c r="BM68" s="1170"/>
      <c r="BN68" s="1170"/>
      <c r="BO68" s="1170"/>
      <c r="BP68" s="1170"/>
      <c r="BQ68" s="1170"/>
      <c r="BR68" s="1170"/>
      <c r="BS68" s="1170"/>
      <c r="BT68" s="1170"/>
      <c r="BU68" s="1170"/>
      <c r="BV68" s="1171"/>
      <c r="BW68" s="1187"/>
      <c r="BX68" s="1188"/>
      <c r="BY68" s="625"/>
      <c r="BZ68" s="626"/>
      <c r="CA68" s="689"/>
      <c r="CB68" s="689"/>
      <c r="CC68" s="689"/>
      <c r="CD68" s="689"/>
      <c r="CE68" s="689"/>
      <c r="CF68" s="690"/>
      <c r="CG68" s="755"/>
      <c r="CH68" s="689"/>
      <c r="CI68" s="689"/>
      <c r="CJ68" s="689"/>
      <c r="CK68" s="689"/>
      <c r="CL68" s="722"/>
      <c r="CM68" s="694"/>
      <c r="CN68" s="689"/>
      <c r="CO68" s="689"/>
      <c r="CP68" s="689"/>
      <c r="CQ68" s="689"/>
      <c r="CR68" s="722"/>
      <c r="CT68" s="1294"/>
      <c r="CU68" s="1295"/>
      <c r="CV68" s="1295"/>
      <c r="CW68" s="1295"/>
      <c r="CX68" s="1295"/>
      <c r="CY68" s="1295"/>
      <c r="CZ68" s="1295"/>
      <c r="DA68" s="1296"/>
      <c r="DB68" s="784"/>
      <c r="DC68" s="785"/>
      <c r="DD68" s="785"/>
      <c r="DE68" s="785"/>
      <c r="DF68" s="785"/>
      <c r="DG68" s="785"/>
      <c r="DH68" s="785"/>
      <c r="DI68" s="785"/>
      <c r="DJ68" s="785"/>
      <c r="DK68" s="785"/>
      <c r="DL68" s="785"/>
      <c r="DM68" s="785"/>
      <c r="DN68" s="785"/>
      <c r="DO68" s="785"/>
      <c r="DP68" s="785"/>
      <c r="DQ68" s="785"/>
      <c r="DR68" s="785"/>
      <c r="DS68" s="785"/>
      <c r="DT68" s="785"/>
      <c r="DU68" s="785"/>
      <c r="DV68" s="785"/>
      <c r="DW68" s="785"/>
      <c r="DX68" s="785"/>
      <c r="DY68" s="785"/>
      <c r="DZ68" s="785"/>
      <c r="EA68" s="785"/>
      <c r="EB68" s="785"/>
      <c r="EC68" s="785"/>
      <c r="ED68" s="785"/>
      <c r="EE68" s="785"/>
      <c r="EF68" s="785"/>
      <c r="EG68" s="785"/>
      <c r="EH68" s="785"/>
      <c r="EI68" s="785"/>
      <c r="EJ68" s="785"/>
      <c r="EK68" s="785"/>
      <c r="EL68" s="743"/>
      <c r="EM68" s="744"/>
      <c r="EN68" s="744"/>
      <c r="EO68" s="744"/>
      <c r="EP68" s="744"/>
      <c r="EQ68" s="744"/>
      <c r="ER68" s="744"/>
      <c r="ES68" s="744"/>
      <c r="ET68" s="744"/>
      <c r="EU68" s="744"/>
      <c r="EV68" s="744"/>
      <c r="EW68" s="745"/>
      <c r="EX68" s="746"/>
      <c r="EY68" s="746"/>
      <c r="EZ68" s="746"/>
      <c r="FA68" s="746"/>
      <c r="FB68" s="746"/>
      <c r="FC68" s="746"/>
      <c r="FD68" s="746"/>
      <c r="FE68" s="746"/>
      <c r="FF68" s="746"/>
      <c r="FG68" s="746"/>
      <c r="FH68" s="746"/>
      <c r="FI68" s="728"/>
      <c r="FJ68" s="475"/>
      <c r="FK68" s="1216"/>
      <c r="FL68" s="903"/>
      <c r="FM68" s="903"/>
      <c r="FN68" s="903"/>
      <c r="FO68" s="903"/>
      <c r="FP68" s="903"/>
      <c r="FQ68" s="903"/>
      <c r="FR68" s="903"/>
      <c r="FS68" s="903"/>
      <c r="FT68" s="903"/>
      <c r="FU68" s="903"/>
      <c r="FV68" s="903"/>
      <c r="FW68" s="903"/>
      <c r="FX68" s="903"/>
      <c r="FY68" s="903"/>
      <c r="FZ68" s="903"/>
      <c r="GA68" s="903"/>
      <c r="GB68" s="903"/>
      <c r="GC68" s="903"/>
      <c r="GD68" s="903"/>
      <c r="GE68" s="903"/>
      <c r="GF68" s="903"/>
      <c r="GG68" s="903"/>
      <c r="GH68" s="903"/>
      <c r="GI68" s="903"/>
      <c r="GJ68" s="903"/>
      <c r="GK68" s="1217"/>
    </row>
    <row r="69" spans="1:193" ht="4.5" customHeight="1" x14ac:dyDescent="0.15">
      <c r="A69" s="973"/>
      <c r="B69" s="972"/>
      <c r="C69" s="972"/>
      <c r="D69" s="972"/>
      <c r="E69" s="972"/>
      <c r="F69" s="972"/>
      <c r="G69" s="972"/>
      <c r="H69" s="972"/>
      <c r="I69" s="972"/>
      <c r="J69" s="972"/>
      <c r="K69" s="679"/>
      <c r="L69" s="680"/>
      <c r="M69" s="680"/>
      <c r="N69" s="680"/>
      <c r="O69" s="680"/>
      <c r="P69" s="673"/>
      <c r="Q69" s="673"/>
      <c r="R69" s="674"/>
      <c r="S69" s="1182"/>
      <c r="T69" s="903"/>
      <c r="U69" s="903"/>
      <c r="V69" s="903"/>
      <c r="W69" s="903"/>
      <c r="X69" s="903"/>
      <c r="Y69" s="903"/>
      <c r="Z69" s="903"/>
      <c r="AA69" s="903"/>
      <c r="AB69" s="903"/>
      <c r="AC69" s="903"/>
      <c r="AD69" s="903"/>
      <c r="AE69" s="903"/>
      <c r="AF69" s="903"/>
      <c r="AG69" s="903"/>
      <c r="AH69" s="903"/>
      <c r="AI69" s="903"/>
      <c r="AJ69" s="1183"/>
      <c r="AK69" s="654"/>
      <c r="AL69" s="654"/>
      <c r="AM69" s="654"/>
      <c r="AN69" s="654"/>
      <c r="AO69" s="654"/>
      <c r="AP69" s="654"/>
      <c r="AQ69" s="654"/>
      <c r="AR69" s="654"/>
      <c r="AS69" s="654"/>
      <c r="AT69" s="654"/>
      <c r="AU69" s="654"/>
      <c r="AV69" s="654"/>
      <c r="AW69" s="654"/>
      <c r="AX69" s="654"/>
      <c r="AY69" s="654"/>
      <c r="AZ69" s="654"/>
      <c r="BA69" s="654"/>
      <c r="BB69" s="654"/>
      <c r="BC69" s="654"/>
      <c r="BD69" s="654"/>
      <c r="BE69" s="654"/>
      <c r="BF69" s="747"/>
      <c r="BG69" s="474"/>
      <c r="BH69" s="474"/>
      <c r="BI69" s="1169"/>
      <c r="BJ69" s="1170"/>
      <c r="BK69" s="1170"/>
      <c r="BL69" s="1170"/>
      <c r="BM69" s="1170"/>
      <c r="BN69" s="1170"/>
      <c r="BO69" s="1170"/>
      <c r="BP69" s="1170"/>
      <c r="BQ69" s="1170"/>
      <c r="BR69" s="1170"/>
      <c r="BS69" s="1170"/>
      <c r="BT69" s="1170"/>
      <c r="BU69" s="1170"/>
      <c r="BV69" s="1171"/>
      <c r="BW69" s="1187"/>
      <c r="BX69" s="1188"/>
      <c r="BY69" s="625"/>
      <c r="BZ69" s="626"/>
      <c r="CA69" s="689"/>
      <c r="CB69" s="689"/>
      <c r="CC69" s="689"/>
      <c r="CD69" s="689"/>
      <c r="CE69" s="689"/>
      <c r="CF69" s="690"/>
      <c r="CG69" s="755"/>
      <c r="CH69" s="689"/>
      <c r="CI69" s="689"/>
      <c r="CJ69" s="689"/>
      <c r="CK69" s="689"/>
      <c r="CL69" s="722"/>
      <c r="CM69" s="694"/>
      <c r="CN69" s="689"/>
      <c r="CO69" s="689"/>
      <c r="CP69" s="689"/>
      <c r="CQ69" s="689"/>
      <c r="CR69" s="722"/>
      <c r="CT69" s="1294"/>
      <c r="CU69" s="1295"/>
      <c r="CV69" s="1295"/>
      <c r="CW69" s="1295"/>
      <c r="CX69" s="1295"/>
      <c r="CY69" s="1295"/>
      <c r="CZ69" s="1295"/>
      <c r="DA69" s="1296"/>
      <c r="DB69" s="784"/>
      <c r="DC69" s="785"/>
      <c r="DD69" s="785"/>
      <c r="DE69" s="785"/>
      <c r="DF69" s="785"/>
      <c r="DG69" s="785"/>
      <c r="DH69" s="785"/>
      <c r="DI69" s="785"/>
      <c r="DJ69" s="785"/>
      <c r="DK69" s="785"/>
      <c r="DL69" s="785"/>
      <c r="DM69" s="785"/>
      <c r="DN69" s="785"/>
      <c r="DO69" s="785"/>
      <c r="DP69" s="785"/>
      <c r="DQ69" s="785"/>
      <c r="DR69" s="785"/>
      <c r="DS69" s="785"/>
      <c r="DT69" s="785"/>
      <c r="DU69" s="785"/>
      <c r="DV69" s="785"/>
      <c r="DW69" s="785"/>
      <c r="DX69" s="785"/>
      <c r="DY69" s="785"/>
      <c r="DZ69" s="785"/>
      <c r="EA69" s="785"/>
      <c r="EB69" s="785"/>
      <c r="EC69" s="785"/>
      <c r="ED69" s="785"/>
      <c r="EE69" s="785"/>
      <c r="EF69" s="785"/>
      <c r="EG69" s="785"/>
      <c r="EH69" s="785"/>
      <c r="EI69" s="785"/>
      <c r="EJ69" s="785"/>
      <c r="EK69" s="785"/>
      <c r="EL69" s="743"/>
      <c r="EM69" s="744"/>
      <c r="EN69" s="744"/>
      <c r="EO69" s="744"/>
      <c r="EP69" s="744"/>
      <c r="EQ69" s="744"/>
      <c r="ER69" s="744"/>
      <c r="ES69" s="744"/>
      <c r="ET69" s="744"/>
      <c r="EU69" s="744"/>
      <c r="EV69" s="744"/>
      <c r="EW69" s="745"/>
      <c r="EX69" s="746"/>
      <c r="EY69" s="746"/>
      <c r="EZ69" s="746"/>
      <c r="FA69" s="746"/>
      <c r="FB69" s="746"/>
      <c r="FC69" s="746"/>
      <c r="FD69" s="746"/>
      <c r="FE69" s="746"/>
      <c r="FF69" s="746"/>
      <c r="FG69" s="746"/>
      <c r="FH69" s="746"/>
      <c r="FI69" s="728"/>
      <c r="FJ69" s="475"/>
      <c r="FK69" s="1216"/>
      <c r="FL69" s="903"/>
      <c r="FM69" s="903"/>
      <c r="FN69" s="903"/>
      <c r="FO69" s="903"/>
      <c r="FP69" s="903"/>
      <c r="FQ69" s="903"/>
      <c r="FR69" s="903"/>
      <c r="FS69" s="903"/>
      <c r="FT69" s="903"/>
      <c r="FU69" s="903"/>
      <c r="FV69" s="903"/>
      <c r="FW69" s="903"/>
      <c r="FX69" s="903"/>
      <c r="FY69" s="903"/>
      <c r="FZ69" s="903"/>
      <c r="GA69" s="903"/>
      <c r="GB69" s="903"/>
      <c r="GC69" s="903"/>
      <c r="GD69" s="903"/>
      <c r="GE69" s="903"/>
      <c r="GF69" s="903"/>
      <c r="GG69" s="903"/>
      <c r="GH69" s="903"/>
      <c r="GI69" s="903"/>
      <c r="GJ69" s="903"/>
      <c r="GK69" s="1217"/>
    </row>
    <row r="70" spans="1:193" ht="4.5" customHeight="1" x14ac:dyDescent="0.15">
      <c r="A70" s="973"/>
      <c r="B70" s="972"/>
      <c r="C70" s="972"/>
      <c r="D70" s="972"/>
      <c r="E70" s="972"/>
      <c r="F70" s="972"/>
      <c r="G70" s="972"/>
      <c r="H70" s="972"/>
      <c r="I70" s="972"/>
      <c r="J70" s="972"/>
      <c r="K70" s="681"/>
      <c r="L70" s="682"/>
      <c r="M70" s="682"/>
      <c r="N70" s="682"/>
      <c r="O70" s="682"/>
      <c r="P70" s="675"/>
      <c r="Q70" s="675"/>
      <c r="R70" s="676"/>
      <c r="S70" s="1184"/>
      <c r="T70" s="1185"/>
      <c r="U70" s="1185"/>
      <c r="V70" s="1185"/>
      <c r="W70" s="1185"/>
      <c r="X70" s="1185"/>
      <c r="Y70" s="1185"/>
      <c r="Z70" s="1185"/>
      <c r="AA70" s="1185"/>
      <c r="AB70" s="1185"/>
      <c r="AC70" s="1185"/>
      <c r="AD70" s="1185"/>
      <c r="AE70" s="1185"/>
      <c r="AF70" s="1185"/>
      <c r="AG70" s="1185"/>
      <c r="AH70" s="1185"/>
      <c r="AI70" s="1185"/>
      <c r="AJ70" s="1186"/>
      <c r="AK70" s="654"/>
      <c r="AL70" s="654"/>
      <c r="AM70" s="654"/>
      <c r="AN70" s="654"/>
      <c r="AO70" s="654"/>
      <c r="AP70" s="654"/>
      <c r="AQ70" s="654"/>
      <c r="AR70" s="654"/>
      <c r="AS70" s="654"/>
      <c r="AT70" s="654"/>
      <c r="AU70" s="654"/>
      <c r="AV70" s="654"/>
      <c r="AW70" s="654"/>
      <c r="AX70" s="654"/>
      <c r="AY70" s="654"/>
      <c r="AZ70" s="654"/>
      <c r="BA70" s="654"/>
      <c r="BB70" s="654"/>
      <c r="BC70" s="654"/>
      <c r="BD70" s="654"/>
      <c r="BE70" s="654"/>
      <c r="BF70" s="747"/>
      <c r="BG70" s="474"/>
      <c r="BH70" s="474"/>
      <c r="BI70" s="1169"/>
      <c r="BJ70" s="1170"/>
      <c r="BK70" s="1170"/>
      <c r="BL70" s="1170"/>
      <c r="BM70" s="1170"/>
      <c r="BN70" s="1170"/>
      <c r="BO70" s="1170"/>
      <c r="BP70" s="1170"/>
      <c r="BQ70" s="1170"/>
      <c r="BR70" s="1170"/>
      <c r="BS70" s="1170"/>
      <c r="BT70" s="1170"/>
      <c r="BU70" s="1170"/>
      <c r="BV70" s="1171"/>
      <c r="BW70" s="1187"/>
      <c r="BX70" s="1188"/>
      <c r="BY70" s="625"/>
      <c r="BZ70" s="626"/>
      <c r="CA70" s="689"/>
      <c r="CB70" s="689"/>
      <c r="CC70" s="689"/>
      <c r="CD70" s="689"/>
      <c r="CE70" s="689"/>
      <c r="CF70" s="690"/>
      <c r="CG70" s="755"/>
      <c r="CH70" s="689"/>
      <c r="CI70" s="689"/>
      <c r="CJ70" s="689"/>
      <c r="CK70" s="689"/>
      <c r="CL70" s="722"/>
      <c r="CM70" s="694"/>
      <c r="CN70" s="689"/>
      <c r="CO70" s="689"/>
      <c r="CP70" s="689"/>
      <c r="CQ70" s="689"/>
      <c r="CR70" s="722"/>
      <c r="CT70" s="1294"/>
      <c r="CU70" s="1295"/>
      <c r="CV70" s="1295"/>
      <c r="CW70" s="1295"/>
      <c r="CX70" s="1295"/>
      <c r="CY70" s="1295"/>
      <c r="CZ70" s="1295"/>
      <c r="DA70" s="1296"/>
      <c r="DB70" s="784"/>
      <c r="DC70" s="785"/>
      <c r="DD70" s="785"/>
      <c r="DE70" s="785"/>
      <c r="DF70" s="785"/>
      <c r="DG70" s="785"/>
      <c r="DH70" s="785"/>
      <c r="DI70" s="785"/>
      <c r="DJ70" s="785"/>
      <c r="DK70" s="785"/>
      <c r="DL70" s="785"/>
      <c r="DM70" s="785"/>
      <c r="DN70" s="785"/>
      <c r="DO70" s="785"/>
      <c r="DP70" s="785"/>
      <c r="DQ70" s="785"/>
      <c r="DR70" s="785"/>
      <c r="DS70" s="785"/>
      <c r="DT70" s="785"/>
      <c r="DU70" s="785"/>
      <c r="DV70" s="785"/>
      <c r="DW70" s="785"/>
      <c r="DX70" s="785"/>
      <c r="DY70" s="785"/>
      <c r="DZ70" s="785"/>
      <c r="EA70" s="785"/>
      <c r="EB70" s="785"/>
      <c r="EC70" s="785"/>
      <c r="ED70" s="785"/>
      <c r="EE70" s="785"/>
      <c r="EF70" s="785"/>
      <c r="EG70" s="785"/>
      <c r="EH70" s="785"/>
      <c r="EI70" s="785"/>
      <c r="EJ70" s="785"/>
      <c r="EK70" s="785"/>
      <c r="EL70" s="743"/>
      <c r="EM70" s="744"/>
      <c r="EN70" s="744"/>
      <c r="EO70" s="744"/>
      <c r="EP70" s="744"/>
      <c r="EQ70" s="744"/>
      <c r="ER70" s="744"/>
      <c r="ES70" s="744"/>
      <c r="ET70" s="744"/>
      <c r="EU70" s="744"/>
      <c r="EV70" s="744"/>
      <c r="EW70" s="745"/>
      <c r="EX70" s="746"/>
      <c r="EY70" s="746"/>
      <c r="EZ70" s="746"/>
      <c r="FA70" s="746"/>
      <c r="FB70" s="746"/>
      <c r="FC70" s="746"/>
      <c r="FD70" s="746"/>
      <c r="FE70" s="746"/>
      <c r="FF70" s="746"/>
      <c r="FG70" s="746"/>
      <c r="FH70" s="746"/>
      <c r="FI70" s="728"/>
      <c r="FJ70" s="475"/>
      <c r="FK70" s="1216"/>
      <c r="FL70" s="903"/>
      <c r="FM70" s="903"/>
      <c r="FN70" s="903"/>
      <c r="FO70" s="903"/>
      <c r="FP70" s="903"/>
      <c r="FQ70" s="903"/>
      <c r="FR70" s="903"/>
      <c r="FS70" s="903"/>
      <c r="FT70" s="903"/>
      <c r="FU70" s="903"/>
      <c r="FV70" s="903"/>
      <c r="FW70" s="903"/>
      <c r="FX70" s="903"/>
      <c r="FY70" s="903"/>
      <c r="FZ70" s="903"/>
      <c r="GA70" s="903"/>
      <c r="GB70" s="903"/>
      <c r="GC70" s="903"/>
      <c r="GD70" s="903"/>
      <c r="GE70" s="903"/>
      <c r="GF70" s="903"/>
      <c r="GG70" s="903"/>
      <c r="GH70" s="903"/>
      <c r="GI70" s="903"/>
      <c r="GJ70" s="903"/>
      <c r="GK70" s="1217"/>
    </row>
    <row r="71" spans="1:193" ht="4.5" customHeight="1" x14ac:dyDescent="0.15">
      <c r="A71" s="683" t="s">
        <v>4</v>
      </c>
      <c r="B71" s="684"/>
      <c r="C71" s="684"/>
      <c r="D71" s="687" t="s">
        <v>203</v>
      </c>
      <c r="E71" s="688"/>
      <c r="F71" s="688"/>
      <c r="G71" s="688"/>
      <c r="H71" s="688"/>
      <c r="I71" s="688"/>
      <c r="J71" s="688"/>
      <c r="K71" s="638" t="s">
        <v>379</v>
      </c>
      <c r="L71" s="638"/>
      <c r="M71" s="638"/>
      <c r="N71" s="638"/>
      <c r="O71" s="638"/>
      <c r="P71" s="638"/>
      <c r="Q71" s="638"/>
      <c r="R71" s="638"/>
      <c r="S71" s="638" t="s">
        <v>99</v>
      </c>
      <c r="T71" s="638"/>
      <c r="U71" s="638"/>
      <c r="V71" s="638"/>
      <c r="W71" s="638"/>
      <c r="X71" s="638"/>
      <c r="Y71" s="638"/>
      <c r="Z71" s="638"/>
      <c r="AA71" s="638"/>
      <c r="AB71" s="638"/>
      <c r="AC71" s="638" t="s">
        <v>379</v>
      </c>
      <c r="AD71" s="638"/>
      <c r="AE71" s="638"/>
      <c r="AF71" s="638"/>
      <c r="AG71" s="638"/>
      <c r="AH71" s="638"/>
      <c r="AI71" s="638"/>
      <c r="AJ71" s="638"/>
      <c r="AK71" s="638" t="s">
        <v>99</v>
      </c>
      <c r="AL71" s="638"/>
      <c r="AM71" s="638"/>
      <c r="AN71" s="638"/>
      <c r="AO71" s="638"/>
      <c r="AP71" s="638"/>
      <c r="AQ71" s="638"/>
      <c r="AR71" s="638"/>
      <c r="AS71" s="638"/>
      <c r="AT71" s="638"/>
      <c r="AU71" s="667" t="s">
        <v>13</v>
      </c>
      <c r="AV71" s="667"/>
      <c r="AW71" s="667"/>
      <c r="AX71" s="667"/>
      <c r="AY71" s="667"/>
      <c r="AZ71" s="667"/>
      <c r="BA71" s="667"/>
      <c r="BB71" s="667"/>
      <c r="BC71" s="667"/>
      <c r="BD71" s="667"/>
      <c r="BE71" s="667"/>
      <c r="BF71" s="668"/>
      <c r="BG71" s="474"/>
      <c r="BH71" s="474"/>
      <c r="BI71" s="1169" t="s">
        <v>139</v>
      </c>
      <c r="BJ71" s="1170"/>
      <c r="BK71" s="1170"/>
      <c r="BL71" s="1170"/>
      <c r="BM71" s="1170"/>
      <c r="BN71" s="1170"/>
      <c r="BO71" s="1170"/>
      <c r="BP71" s="1170"/>
      <c r="BQ71" s="1170"/>
      <c r="BR71" s="1170"/>
      <c r="BS71" s="1170"/>
      <c r="BT71" s="1170"/>
      <c r="BU71" s="1170"/>
      <c r="BV71" s="1171"/>
      <c r="BW71" s="1187">
        <v>49</v>
      </c>
      <c r="BX71" s="1188"/>
      <c r="BY71" s="625"/>
      <c r="BZ71" s="626"/>
      <c r="CA71" s="689" t="str">
        <f>入力シート!$AA16</f>
        <v/>
      </c>
      <c r="CB71" s="689"/>
      <c r="CC71" s="689" t="str">
        <f>入力シート!$AB16</f>
        <v/>
      </c>
      <c r="CD71" s="689"/>
      <c r="CE71" s="689" t="str">
        <f>入力シート!$AC16</f>
        <v/>
      </c>
      <c r="CF71" s="690"/>
      <c r="CG71" s="755" t="str">
        <f>入力シート!$AD16</f>
        <v/>
      </c>
      <c r="CH71" s="689"/>
      <c r="CI71" s="689" t="str">
        <f>入力シート!$AE16</f>
        <v/>
      </c>
      <c r="CJ71" s="689"/>
      <c r="CK71" s="689" t="str">
        <f>入力シート!$AF16</f>
        <v/>
      </c>
      <c r="CL71" s="722"/>
      <c r="CM71" s="694" t="str">
        <f>入力シート!$AG16</f>
        <v/>
      </c>
      <c r="CN71" s="689"/>
      <c r="CO71" s="689" t="str">
        <f>入力シート!$AH16</f>
        <v/>
      </c>
      <c r="CP71" s="689"/>
      <c r="CQ71" s="689" t="str">
        <f>入力シート!$AI16</f>
        <v/>
      </c>
      <c r="CR71" s="722"/>
      <c r="CT71" s="1294"/>
      <c r="CU71" s="1295"/>
      <c r="CV71" s="1295"/>
      <c r="CW71" s="1295"/>
      <c r="CX71" s="1295"/>
      <c r="CY71" s="1295"/>
      <c r="CZ71" s="1295"/>
      <c r="DA71" s="1296"/>
      <c r="DB71" s="784"/>
      <c r="DC71" s="785"/>
      <c r="DD71" s="785"/>
      <c r="DE71" s="785"/>
      <c r="DF71" s="785"/>
      <c r="DG71" s="785"/>
      <c r="DH71" s="785"/>
      <c r="DI71" s="785"/>
      <c r="DJ71" s="785"/>
      <c r="DK71" s="785"/>
      <c r="DL71" s="785"/>
      <c r="DM71" s="785"/>
      <c r="DN71" s="785"/>
      <c r="DO71" s="785"/>
      <c r="DP71" s="785"/>
      <c r="DQ71" s="785"/>
      <c r="DR71" s="785"/>
      <c r="DS71" s="785"/>
      <c r="DT71" s="785"/>
      <c r="DU71" s="785"/>
      <c r="DV71" s="785"/>
      <c r="DW71" s="785"/>
      <c r="DX71" s="785"/>
      <c r="DY71" s="785"/>
      <c r="DZ71" s="785"/>
      <c r="EA71" s="785"/>
      <c r="EB71" s="785"/>
      <c r="EC71" s="785"/>
      <c r="ED71" s="785"/>
      <c r="EE71" s="785"/>
      <c r="EF71" s="785"/>
      <c r="EG71" s="785"/>
      <c r="EH71" s="785"/>
      <c r="EI71" s="785"/>
      <c r="EJ71" s="785"/>
      <c r="EK71" s="785"/>
      <c r="EL71" s="743"/>
      <c r="EM71" s="744"/>
      <c r="EN71" s="744"/>
      <c r="EO71" s="744"/>
      <c r="EP71" s="744"/>
      <c r="EQ71" s="744"/>
      <c r="ER71" s="744"/>
      <c r="ES71" s="744"/>
      <c r="ET71" s="744"/>
      <c r="EU71" s="744"/>
      <c r="EV71" s="744"/>
      <c r="EW71" s="745"/>
      <c r="EX71" s="727"/>
      <c r="EY71" s="727"/>
      <c r="EZ71" s="727"/>
      <c r="FA71" s="727"/>
      <c r="FB71" s="727"/>
      <c r="FC71" s="727"/>
      <c r="FD71" s="727"/>
      <c r="FE71" s="727"/>
      <c r="FF71" s="727"/>
      <c r="FG71" s="727"/>
      <c r="FH71" s="727"/>
      <c r="FI71" s="728"/>
      <c r="FJ71" s="475"/>
      <c r="FK71" s="1218"/>
      <c r="FL71" s="904"/>
      <c r="FM71" s="904"/>
      <c r="FN71" s="904"/>
      <c r="FO71" s="904"/>
      <c r="FP71" s="904"/>
      <c r="FQ71" s="904"/>
      <c r="FR71" s="904"/>
      <c r="FS71" s="904"/>
      <c r="FT71" s="904"/>
      <c r="FU71" s="904"/>
      <c r="FV71" s="904"/>
      <c r="FW71" s="904"/>
      <c r="FX71" s="904"/>
      <c r="FY71" s="904"/>
      <c r="FZ71" s="904"/>
      <c r="GA71" s="904"/>
      <c r="GB71" s="904"/>
      <c r="GC71" s="904"/>
      <c r="GD71" s="904"/>
      <c r="GE71" s="904"/>
      <c r="GF71" s="904"/>
      <c r="GG71" s="904"/>
      <c r="GH71" s="904"/>
      <c r="GI71" s="904"/>
      <c r="GJ71" s="904"/>
      <c r="GK71" s="1219"/>
    </row>
    <row r="72" spans="1:193" ht="4.5" customHeight="1" x14ac:dyDescent="0.15">
      <c r="A72" s="683"/>
      <c r="B72" s="684"/>
      <c r="C72" s="684"/>
      <c r="D72" s="688"/>
      <c r="E72" s="688"/>
      <c r="F72" s="688"/>
      <c r="G72" s="688"/>
      <c r="H72" s="688"/>
      <c r="I72" s="688"/>
      <c r="J72" s="68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638"/>
      <c r="AK72" s="638"/>
      <c r="AL72" s="638"/>
      <c r="AM72" s="638"/>
      <c r="AN72" s="638"/>
      <c r="AO72" s="638"/>
      <c r="AP72" s="638"/>
      <c r="AQ72" s="638"/>
      <c r="AR72" s="638"/>
      <c r="AS72" s="638"/>
      <c r="AT72" s="638"/>
      <c r="AU72" s="669"/>
      <c r="AV72" s="669"/>
      <c r="AW72" s="669"/>
      <c r="AX72" s="669"/>
      <c r="AY72" s="669"/>
      <c r="AZ72" s="669"/>
      <c r="BA72" s="669"/>
      <c r="BB72" s="669"/>
      <c r="BC72" s="669"/>
      <c r="BD72" s="669"/>
      <c r="BE72" s="669"/>
      <c r="BF72" s="670"/>
      <c r="BG72" s="474"/>
      <c r="BH72" s="474"/>
      <c r="BI72" s="1169"/>
      <c r="BJ72" s="1170"/>
      <c r="BK72" s="1170"/>
      <c r="BL72" s="1170"/>
      <c r="BM72" s="1170"/>
      <c r="BN72" s="1170"/>
      <c r="BO72" s="1170"/>
      <c r="BP72" s="1170"/>
      <c r="BQ72" s="1170"/>
      <c r="BR72" s="1170"/>
      <c r="BS72" s="1170"/>
      <c r="BT72" s="1170"/>
      <c r="BU72" s="1170"/>
      <c r="BV72" s="1171"/>
      <c r="BW72" s="1187"/>
      <c r="BX72" s="1188"/>
      <c r="BY72" s="625"/>
      <c r="BZ72" s="626"/>
      <c r="CA72" s="689"/>
      <c r="CB72" s="689"/>
      <c r="CC72" s="689"/>
      <c r="CD72" s="689"/>
      <c r="CE72" s="689"/>
      <c r="CF72" s="690"/>
      <c r="CG72" s="755"/>
      <c r="CH72" s="689"/>
      <c r="CI72" s="689"/>
      <c r="CJ72" s="689"/>
      <c r="CK72" s="689"/>
      <c r="CL72" s="722"/>
      <c r="CM72" s="694"/>
      <c r="CN72" s="689"/>
      <c r="CO72" s="689"/>
      <c r="CP72" s="689"/>
      <c r="CQ72" s="689"/>
      <c r="CR72" s="722"/>
      <c r="CT72" s="1294"/>
      <c r="CU72" s="1295"/>
      <c r="CV72" s="1295"/>
      <c r="CW72" s="1295"/>
      <c r="CX72" s="1295"/>
      <c r="CY72" s="1295"/>
      <c r="CZ72" s="1295"/>
      <c r="DA72" s="1296"/>
      <c r="DB72" s="1071" t="s">
        <v>204</v>
      </c>
      <c r="DC72" s="1072"/>
      <c r="DD72" s="1072"/>
      <c r="DE72" s="1072"/>
      <c r="DF72" s="1072"/>
      <c r="DG72" s="1073"/>
      <c r="DH72" s="1124" t="str">
        <f>入力シート!$O$86</f>
        <v/>
      </c>
      <c r="DI72" s="1125"/>
      <c r="DJ72" s="1125"/>
      <c r="DK72" s="1125"/>
      <c r="DL72" s="1125"/>
      <c r="DM72" s="1125"/>
      <c r="DN72" s="1125"/>
      <c r="DO72" s="1125"/>
      <c r="DP72" s="1125"/>
      <c r="DQ72" s="1125"/>
      <c r="DR72" s="1125"/>
      <c r="DS72" s="1125"/>
      <c r="DT72" s="1125"/>
      <c r="DU72" s="1125"/>
      <c r="DV72" s="1125"/>
      <c r="DW72" s="1125"/>
      <c r="DX72" s="1125"/>
      <c r="DY72" s="1125"/>
      <c r="DZ72" s="1125"/>
      <c r="EA72" s="1125"/>
      <c r="EB72" s="1125"/>
      <c r="EC72" s="1125"/>
      <c r="ED72" s="1125"/>
      <c r="EE72" s="1125"/>
      <c r="EF72" s="1126"/>
      <c r="EG72" s="638" t="s">
        <v>24</v>
      </c>
      <c r="EH72" s="720"/>
      <c r="EI72" s="720"/>
      <c r="EJ72" s="720"/>
      <c r="EK72" s="720"/>
      <c r="EL72" s="720"/>
      <c r="EM72" s="720"/>
      <c r="EN72" s="720"/>
      <c r="EO72" s="720"/>
      <c r="EP72" s="720"/>
      <c r="EQ72" s="720"/>
      <c r="ER72" s="720"/>
      <c r="ES72" s="720"/>
      <c r="ET72" s="720"/>
      <c r="EU72" s="720"/>
      <c r="EV72" s="720"/>
      <c r="EW72" s="720"/>
      <c r="EX72" s="638" t="s">
        <v>158</v>
      </c>
      <c r="EY72" s="638"/>
      <c r="EZ72" s="638"/>
      <c r="FA72" s="638"/>
      <c r="FB72" s="638"/>
      <c r="FC72" s="638"/>
      <c r="FD72" s="731" t="s">
        <v>195</v>
      </c>
      <c r="FE72" s="737"/>
      <c r="FF72" s="737"/>
      <c r="FG72" s="737"/>
      <c r="FH72" s="737"/>
      <c r="FI72" s="1076"/>
      <c r="FJ72" s="475"/>
    </row>
    <row r="73" spans="1:193" ht="4.5" customHeight="1" x14ac:dyDescent="0.15">
      <c r="A73" s="683"/>
      <c r="B73" s="684"/>
      <c r="C73" s="684"/>
      <c r="D73" s="688"/>
      <c r="E73" s="688"/>
      <c r="F73" s="688"/>
      <c r="G73" s="688"/>
      <c r="H73" s="688"/>
      <c r="I73" s="688"/>
      <c r="J73" s="688"/>
      <c r="K73" s="638" t="s">
        <v>10</v>
      </c>
      <c r="L73" s="638"/>
      <c r="M73" s="638"/>
      <c r="N73" s="638"/>
      <c r="O73" s="638"/>
      <c r="P73" s="638"/>
      <c r="Q73" s="638"/>
      <c r="R73" s="638"/>
      <c r="S73" s="654" t="str">
        <f>IF(入力シート!$C$36="","",入力シート!$C$36)</f>
        <v/>
      </c>
      <c r="T73" s="654"/>
      <c r="U73" s="654"/>
      <c r="V73" s="654"/>
      <c r="W73" s="654"/>
      <c r="X73" s="654"/>
      <c r="Y73" s="654"/>
      <c r="Z73" s="654"/>
      <c r="AA73" s="654"/>
      <c r="AB73" s="654"/>
      <c r="AC73" s="638" t="s">
        <v>12</v>
      </c>
      <c r="AD73" s="638"/>
      <c r="AE73" s="638"/>
      <c r="AF73" s="638"/>
      <c r="AG73" s="638"/>
      <c r="AH73" s="638"/>
      <c r="AI73" s="638"/>
      <c r="AJ73" s="638"/>
      <c r="AK73" s="654" t="str">
        <f>IF(入力シート!$D$36="","",入力シート!$D$36)</f>
        <v/>
      </c>
      <c r="AL73" s="654"/>
      <c r="AM73" s="654"/>
      <c r="AN73" s="654"/>
      <c r="AO73" s="654"/>
      <c r="AP73" s="654"/>
      <c r="AQ73" s="654"/>
      <c r="AR73" s="654"/>
      <c r="AS73" s="654"/>
      <c r="AT73" s="654"/>
      <c r="AU73" s="1163" t="str">
        <f>入力シート!$G$36</f>
        <v/>
      </c>
      <c r="AV73" s="1163"/>
      <c r="AW73" s="1163"/>
      <c r="AX73" s="1163"/>
      <c r="AY73" s="1163"/>
      <c r="AZ73" s="1163"/>
      <c r="BA73" s="1163"/>
      <c r="BB73" s="1163"/>
      <c r="BC73" s="1163"/>
      <c r="BD73" s="1163"/>
      <c r="BE73" s="1163"/>
      <c r="BF73" s="1164"/>
      <c r="BG73" s="474"/>
      <c r="BH73" s="474"/>
      <c r="BI73" s="1169"/>
      <c r="BJ73" s="1170"/>
      <c r="BK73" s="1170"/>
      <c r="BL73" s="1170"/>
      <c r="BM73" s="1170"/>
      <c r="BN73" s="1170"/>
      <c r="BO73" s="1170"/>
      <c r="BP73" s="1170"/>
      <c r="BQ73" s="1170"/>
      <c r="BR73" s="1170"/>
      <c r="BS73" s="1170"/>
      <c r="BT73" s="1170"/>
      <c r="BU73" s="1170"/>
      <c r="BV73" s="1171"/>
      <c r="BW73" s="1187"/>
      <c r="BX73" s="1188"/>
      <c r="BY73" s="625"/>
      <c r="BZ73" s="626"/>
      <c r="CA73" s="689"/>
      <c r="CB73" s="689"/>
      <c r="CC73" s="689"/>
      <c r="CD73" s="689"/>
      <c r="CE73" s="689"/>
      <c r="CF73" s="690"/>
      <c r="CG73" s="755"/>
      <c r="CH73" s="689"/>
      <c r="CI73" s="689"/>
      <c r="CJ73" s="689"/>
      <c r="CK73" s="689"/>
      <c r="CL73" s="722"/>
      <c r="CM73" s="694"/>
      <c r="CN73" s="689"/>
      <c r="CO73" s="689"/>
      <c r="CP73" s="689"/>
      <c r="CQ73" s="689"/>
      <c r="CR73" s="722"/>
      <c r="CT73" s="1294"/>
      <c r="CU73" s="1295"/>
      <c r="CV73" s="1295"/>
      <c r="CW73" s="1295"/>
      <c r="CX73" s="1295"/>
      <c r="CY73" s="1295"/>
      <c r="CZ73" s="1295"/>
      <c r="DA73" s="1296"/>
      <c r="DB73" s="1074"/>
      <c r="DC73" s="946"/>
      <c r="DD73" s="946"/>
      <c r="DE73" s="946"/>
      <c r="DF73" s="946"/>
      <c r="DG73" s="1075"/>
      <c r="DH73" s="792"/>
      <c r="DI73" s="793"/>
      <c r="DJ73" s="793"/>
      <c r="DK73" s="793"/>
      <c r="DL73" s="793"/>
      <c r="DM73" s="793"/>
      <c r="DN73" s="793"/>
      <c r="DO73" s="793"/>
      <c r="DP73" s="793"/>
      <c r="DQ73" s="793"/>
      <c r="DR73" s="793"/>
      <c r="DS73" s="793"/>
      <c r="DT73" s="793"/>
      <c r="DU73" s="793"/>
      <c r="DV73" s="793"/>
      <c r="DW73" s="793"/>
      <c r="DX73" s="793"/>
      <c r="DY73" s="793"/>
      <c r="DZ73" s="793"/>
      <c r="EA73" s="793"/>
      <c r="EB73" s="793"/>
      <c r="EC73" s="793"/>
      <c r="ED73" s="793"/>
      <c r="EE73" s="793"/>
      <c r="EF73" s="794"/>
      <c r="EG73" s="720"/>
      <c r="EH73" s="720"/>
      <c r="EI73" s="720"/>
      <c r="EJ73" s="720"/>
      <c r="EK73" s="720"/>
      <c r="EL73" s="720"/>
      <c r="EM73" s="720"/>
      <c r="EN73" s="720"/>
      <c r="EO73" s="720"/>
      <c r="EP73" s="720"/>
      <c r="EQ73" s="720"/>
      <c r="ER73" s="720"/>
      <c r="ES73" s="720"/>
      <c r="ET73" s="720"/>
      <c r="EU73" s="720"/>
      <c r="EV73" s="720"/>
      <c r="EW73" s="720"/>
      <c r="EX73" s="638"/>
      <c r="EY73" s="638"/>
      <c r="EZ73" s="638"/>
      <c r="FA73" s="638"/>
      <c r="FB73" s="638"/>
      <c r="FC73" s="638"/>
      <c r="FD73" s="945"/>
      <c r="FE73" s="946"/>
      <c r="FF73" s="946"/>
      <c r="FG73" s="946"/>
      <c r="FH73" s="946"/>
      <c r="FI73" s="1077"/>
      <c r="FJ73" s="475"/>
    </row>
    <row r="74" spans="1:193" ht="4.5" customHeight="1" x14ac:dyDescent="0.15">
      <c r="A74" s="683"/>
      <c r="B74" s="684"/>
      <c r="C74" s="684"/>
      <c r="D74" s="688"/>
      <c r="E74" s="688"/>
      <c r="F74" s="688"/>
      <c r="G74" s="688"/>
      <c r="H74" s="688"/>
      <c r="I74" s="688"/>
      <c r="J74" s="688"/>
      <c r="K74" s="638"/>
      <c r="L74" s="638"/>
      <c r="M74" s="638"/>
      <c r="N74" s="638"/>
      <c r="O74" s="638"/>
      <c r="P74" s="638"/>
      <c r="Q74" s="638"/>
      <c r="R74" s="638"/>
      <c r="S74" s="654"/>
      <c r="T74" s="654"/>
      <c r="U74" s="654"/>
      <c r="V74" s="654"/>
      <c r="W74" s="654"/>
      <c r="X74" s="654"/>
      <c r="Y74" s="654"/>
      <c r="Z74" s="654"/>
      <c r="AA74" s="654"/>
      <c r="AB74" s="654"/>
      <c r="AC74" s="638"/>
      <c r="AD74" s="638"/>
      <c r="AE74" s="638"/>
      <c r="AF74" s="638"/>
      <c r="AG74" s="638"/>
      <c r="AH74" s="638"/>
      <c r="AI74" s="638"/>
      <c r="AJ74" s="638"/>
      <c r="AK74" s="654"/>
      <c r="AL74" s="654"/>
      <c r="AM74" s="654"/>
      <c r="AN74" s="654"/>
      <c r="AO74" s="654"/>
      <c r="AP74" s="654"/>
      <c r="AQ74" s="654"/>
      <c r="AR74" s="654"/>
      <c r="AS74" s="654"/>
      <c r="AT74" s="654"/>
      <c r="AU74" s="654"/>
      <c r="AV74" s="654"/>
      <c r="AW74" s="654"/>
      <c r="AX74" s="654"/>
      <c r="AY74" s="654"/>
      <c r="AZ74" s="654"/>
      <c r="BA74" s="654"/>
      <c r="BB74" s="654"/>
      <c r="BC74" s="654"/>
      <c r="BD74" s="654"/>
      <c r="BE74" s="654"/>
      <c r="BF74" s="747"/>
      <c r="BG74" s="474"/>
      <c r="BH74" s="474"/>
      <c r="BI74" s="1169"/>
      <c r="BJ74" s="1170"/>
      <c r="BK74" s="1170"/>
      <c r="BL74" s="1170"/>
      <c r="BM74" s="1170"/>
      <c r="BN74" s="1170"/>
      <c r="BO74" s="1170"/>
      <c r="BP74" s="1170"/>
      <c r="BQ74" s="1170"/>
      <c r="BR74" s="1170"/>
      <c r="BS74" s="1170"/>
      <c r="BT74" s="1170"/>
      <c r="BU74" s="1170"/>
      <c r="BV74" s="1171"/>
      <c r="BW74" s="1187"/>
      <c r="BX74" s="1188"/>
      <c r="BY74" s="625"/>
      <c r="BZ74" s="626"/>
      <c r="CA74" s="689"/>
      <c r="CB74" s="689"/>
      <c r="CC74" s="689"/>
      <c r="CD74" s="689"/>
      <c r="CE74" s="689"/>
      <c r="CF74" s="690"/>
      <c r="CG74" s="755"/>
      <c r="CH74" s="689"/>
      <c r="CI74" s="689"/>
      <c r="CJ74" s="689"/>
      <c r="CK74" s="689"/>
      <c r="CL74" s="722"/>
      <c r="CM74" s="694"/>
      <c r="CN74" s="689"/>
      <c r="CO74" s="689"/>
      <c r="CP74" s="689"/>
      <c r="CQ74" s="689"/>
      <c r="CR74" s="722"/>
      <c r="CT74" s="1294"/>
      <c r="CU74" s="1295"/>
      <c r="CV74" s="1295"/>
      <c r="CW74" s="1295"/>
      <c r="CX74" s="1295"/>
      <c r="CY74" s="1295"/>
      <c r="CZ74" s="1295"/>
      <c r="DA74" s="1296"/>
      <c r="DB74" s="1074"/>
      <c r="DC74" s="946"/>
      <c r="DD74" s="946"/>
      <c r="DE74" s="946"/>
      <c r="DF74" s="946"/>
      <c r="DG74" s="1075"/>
      <c r="DH74" s="795"/>
      <c r="DI74" s="796"/>
      <c r="DJ74" s="796"/>
      <c r="DK74" s="796"/>
      <c r="DL74" s="796"/>
      <c r="DM74" s="796"/>
      <c r="DN74" s="796"/>
      <c r="DO74" s="796"/>
      <c r="DP74" s="796"/>
      <c r="DQ74" s="796"/>
      <c r="DR74" s="796"/>
      <c r="DS74" s="796"/>
      <c r="DT74" s="796"/>
      <c r="DU74" s="796"/>
      <c r="DV74" s="796"/>
      <c r="DW74" s="796"/>
      <c r="DX74" s="796"/>
      <c r="DY74" s="796"/>
      <c r="DZ74" s="796"/>
      <c r="EA74" s="796"/>
      <c r="EB74" s="796"/>
      <c r="EC74" s="796"/>
      <c r="ED74" s="796"/>
      <c r="EE74" s="796"/>
      <c r="EF74" s="797"/>
      <c r="EG74" s="720"/>
      <c r="EH74" s="720"/>
      <c r="EI74" s="720"/>
      <c r="EJ74" s="720"/>
      <c r="EK74" s="720"/>
      <c r="EL74" s="720"/>
      <c r="EM74" s="720"/>
      <c r="EN74" s="720"/>
      <c r="EO74" s="720"/>
      <c r="EP74" s="720"/>
      <c r="EQ74" s="720"/>
      <c r="ER74" s="720"/>
      <c r="ES74" s="720"/>
      <c r="ET74" s="720"/>
      <c r="EU74" s="720"/>
      <c r="EV74" s="720"/>
      <c r="EW74" s="720"/>
      <c r="EX74" s="638"/>
      <c r="EY74" s="638"/>
      <c r="EZ74" s="638"/>
      <c r="FA74" s="638"/>
      <c r="FB74" s="638"/>
      <c r="FC74" s="638"/>
      <c r="FD74" s="945"/>
      <c r="FE74" s="946"/>
      <c r="FF74" s="946"/>
      <c r="FG74" s="946"/>
      <c r="FH74" s="946"/>
      <c r="FI74" s="1077"/>
      <c r="FJ74" s="475"/>
    </row>
    <row r="75" spans="1:193" ht="4.5" customHeight="1" x14ac:dyDescent="0.15">
      <c r="A75" s="683"/>
      <c r="B75" s="684"/>
      <c r="C75" s="684"/>
      <c r="D75" s="688"/>
      <c r="E75" s="688"/>
      <c r="F75" s="688"/>
      <c r="G75" s="688"/>
      <c r="H75" s="688"/>
      <c r="I75" s="688"/>
      <c r="J75" s="688"/>
      <c r="K75" s="638"/>
      <c r="L75" s="638"/>
      <c r="M75" s="638"/>
      <c r="N75" s="638"/>
      <c r="O75" s="638"/>
      <c r="P75" s="638"/>
      <c r="Q75" s="638"/>
      <c r="R75" s="638"/>
      <c r="S75" s="654"/>
      <c r="T75" s="654"/>
      <c r="U75" s="654"/>
      <c r="V75" s="654"/>
      <c r="W75" s="654"/>
      <c r="X75" s="654"/>
      <c r="Y75" s="654"/>
      <c r="Z75" s="654"/>
      <c r="AA75" s="654"/>
      <c r="AB75" s="654"/>
      <c r="AC75" s="638"/>
      <c r="AD75" s="638"/>
      <c r="AE75" s="638"/>
      <c r="AF75" s="638"/>
      <c r="AG75" s="638"/>
      <c r="AH75" s="638"/>
      <c r="AI75" s="638"/>
      <c r="AJ75" s="638"/>
      <c r="AK75" s="654"/>
      <c r="AL75" s="654"/>
      <c r="AM75" s="654"/>
      <c r="AN75" s="654"/>
      <c r="AO75" s="654"/>
      <c r="AP75" s="654"/>
      <c r="AQ75" s="654"/>
      <c r="AR75" s="654"/>
      <c r="AS75" s="654"/>
      <c r="AT75" s="654"/>
      <c r="AU75" s="654"/>
      <c r="AV75" s="654"/>
      <c r="AW75" s="654"/>
      <c r="AX75" s="654"/>
      <c r="AY75" s="654"/>
      <c r="AZ75" s="654"/>
      <c r="BA75" s="654"/>
      <c r="BB75" s="654"/>
      <c r="BC75" s="654"/>
      <c r="BD75" s="654"/>
      <c r="BE75" s="654"/>
      <c r="BF75" s="747"/>
      <c r="BG75" s="474"/>
      <c r="BH75" s="474"/>
      <c r="BI75" s="1169" t="s">
        <v>205</v>
      </c>
      <c r="BJ75" s="1170"/>
      <c r="BK75" s="1170"/>
      <c r="BL75" s="1170"/>
      <c r="BM75" s="1170"/>
      <c r="BN75" s="1170"/>
      <c r="BO75" s="1170"/>
      <c r="BP75" s="1170"/>
      <c r="BQ75" s="1170"/>
      <c r="BR75" s="1170"/>
      <c r="BS75" s="1170"/>
      <c r="BT75" s="1170"/>
      <c r="BU75" s="1170"/>
      <c r="BV75" s="1171"/>
      <c r="BW75" s="1187">
        <v>50</v>
      </c>
      <c r="BX75" s="1188"/>
      <c r="BY75" s="625"/>
      <c r="BZ75" s="626"/>
      <c r="CA75" s="689" t="str">
        <f>入力シート!$AA17</f>
        <v/>
      </c>
      <c r="CB75" s="689"/>
      <c r="CC75" s="689" t="str">
        <f>入力シート!$AB17</f>
        <v/>
      </c>
      <c r="CD75" s="689"/>
      <c r="CE75" s="689" t="str">
        <f>入力シート!$AC17</f>
        <v/>
      </c>
      <c r="CF75" s="690"/>
      <c r="CG75" s="755" t="str">
        <f>入力シート!$AD17</f>
        <v/>
      </c>
      <c r="CH75" s="689"/>
      <c r="CI75" s="689" t="str">
        <f>入力シート!$AE17</f>
        <v/>
      </c>
      <c r="CJ75" s="689"/>
      <c r="CK75" s="689" t="str">
        <f>入力シート!$AF17</f>
        <v/>
      </c>
      <c r="CL75" s="722"/>
      <c r="CM75" s="694" t="str">
        <f>入力シート!$AG17</f>
        <v/>
      </c>
      <c r="CN75" s="689"/>
      <c r="CO75" s="689" t="str">
        <f>入力シート!$AH17</f>
        <v/>
      </c>
      <c r="CP75" s="689"/>
      <c r="CQ75" s="689" t="str">
        <f>入力シート!$AI17</f>
        <v/>
      </c>
      <c r="CR75" s="722"/>
      <c r="CT75" s="1294"/>
      <c r="CU75" s="1295"/>
      <c r="CV75" s="1295"/>
      <c r="CW75" s="1295"/>
      <c r="CX75" s="1295"/>
      <c r="CY75" s="1295"/>
      <c r="CZ75" s="1295"/>
      <c r="DA75" s="1296"/>
      <c r="DB75" s="1061" t="s">
        <v>23</v>
      </c>
      <c r="DC75" s="1062"/>
      <c r="DD75" s="1062"/>
      <c r="DE75" s="1062"/>
      <c r="DF75" s="1062"/>
      <c r="DG75" s="1063"/>
      <c r="DH75" s="1070" t="str">
        <f>入力シート!$N$86</f>
        <v/>
      </c>
      <c r="DI75" s="1070"/>
      <c r="DJ75" s="1070"/>
      <c r="DK75" s="1070"/>
      <c r="DL75" s="1070"/>
      <c r="DM75" s="1070"/>
      <c r="DN75" s="1070"/>
      <c r="DO75" s="1070"/>
      <c r="DP75" s="1070"/>
      <c r="DQ75" s="1070"/>
      <c r="DR75" s="1070"/>
      <c r="DS75" s="1070"/>
      <c r="DT75" s="1070"/>
      <c r="DU75" s="1070"/>
      <c r="DV75" s="1070"/>
      <c r="DW75" s="1070"/>
      <c r="DX75" s="1070"/>
      <c r="DY75" s="1070"/>
      <c r="DZ75" s="1070"/>
      <c r="EA75" s="1070"/>
      <c r="EB75" s="1070"/>
      <c r="EC75" s="1070"/>
      <c r="ED75" s="1070"/>
      <c r="EE75" s="1070"/>
      <c r="EF75" s="1070"/>
      <c r="EG75" s="717" t="str">
        <f>入力シート!$Z$86</f>
        <v/>
      </c>
      <c r="EH75" s="718"/>
      <c r="EI75" s="718"/>
      <c r="EJ75" s="718"/>
      <c r="EK75" s="718"/>
      <c r="EL75" s="718"/>
      <c r="EM75" s="718"/>
      <c r="EN75" s="718"/>
      <c r="EO75" s="718"/>
      <c r="EP75" s="718"/>
      <c r="EQ75" s="718"/>
      <c r="ER75" s="718"/>
      <c r="ES75" s="718"/>
      <c r="ET75" s="718"/>
      <c r="EU75" s="718"/>
      <c r="EV75" s="718"/>
      <c r="EW75" s="718"/>
      <c r="EX75" s="719" t="str">
        <f>入力シート!$AM$86</f>
        <v/>
      </c>
      <c r="EY75" s="719"/>
      <c r="EZ75" s="719"/>
      <c r="FA75" s="719"/>
      <c r="FB75" s="719"/>
      <c r="FC75" s="719"/>
      <c r="FD75" s="1011" t="str">
        <f>入力シート!$AN$86</f>
        <v/>
      </c>
      <c r="FE75" s="879"/>
      <c r="FF75" s="879"/>
      <c r="FG75" s="879"/>
      <c r="FH75" s="879"/>
      <c r="FI75" s="809"/>
      <c r="FJ75" s="475"/>
    </row>
    <row r="76" spans="1:193" ht="4.5" customHeight="1" x14ac:dyDescent="0.15">
      <c r="A76" s="683"/>
      <c r="B76" s="684"/>
      <c r="C76" s="684"/>
      <c r="D76" s="688"/>
      <c r="E76" s="688"/>
      <c r="F76" s="688"/>
      <c r="G76" s="688"/>
      <c r="H76" s="688"/>
      <c r="I76" s="688"/>
      <c r="J76" s="688"/>
      <c r="K76" s="638"/>
      <c r="L76" s="638"/>
      <c r="M76" s="638"/>
      <c r="N76" s="638"/>
      <c r="O76" s="638"/>
      <c r="P76" s="638"/>
      <c r="Q76" s="638"/>
      <c r="R76" s="638"/>
      <c r="S76" s="654"/>
      <c r="T76" s="654"/>
      <c r="U76" s="654"/>
      <c r="V76" s="654"/>
      <c r="W76" s="654"/>
      <c r="X76" s="654"/>
      <c r="Y76" s="654"/>
      <c r="Z76" s="654"/>
      <c r="AA76" s="654"/>
      <c r="AB76" s="654"/>
      <c r="AC76" s="638"/>
      <c r="AD76" s="638"/>
      <c r="AE76" s="638"/>
      <c r="AF76" s="638"/>
      <c r="AG76" s="638"/>
      <c r="AH76" s="638"/>
      <c r="AI76" s="638"/>
      <c r="AJ76" s="638"/>
      <c r="AK76" s="654"/>
      <c r="AL76" s="654"/>
      <c r="AM76" s="654"/>
      <c r="AN76" s="654"/>
      <c r="AO76" s="654"/>
      <c r="AP76" s="654"/>
      <c r="AQ76" s="654"/>
      <c r="AR76" s="654"/>
      <c r="AS76" s="654"/>
      <c r="AT76" s="654"/>
      <c r="AU76" s="667" t="s">
        <v>33</v>
      </c>
      <c r="AV76" s="667"/>
      <c r="AW76" s="667"/>
      <c r="AX76" s="667"/>
      <c r="AY76" s="667"/>
      <c r="AZ76" s="667"/>
      <c r="BA76" s="667"/>
      <c r="BB76" s="667"/>
      <c r="BC76" s="667"/>
      <c r="BD76" s="667"/>
      <c r="BE76" s="667"/>
      <c r="BF76" s="668"/>
      <c r="BG76" s="474"/>
      <c r="BH76" s="474"/>
      <c r="BI76" s="1169"/>
      <c r="BJ76" s="1170"/>
      <c r="BK76" s="1170"/>
      <c r="BL76" s="1170"/>
      <c r="BM76" s="1170"/>
      <c r="BN76" s="1170"/>
      <c r="BO76" s="1170"/>
      <c r="BP76" s="1170"/>
      <c r="BQ76" s="1170"/>
      <c r="BR76" s="1170"/>
      <c r="BS76" s="1170"/>
      <c r="BT76" s="1170"/>
      <c r="BU76" s="1170"/>
      <c r="BV76" s="1171"/>
      <c r="BW76" s="1187"/>
      <c r="BX76" s="1188"/>
      <c r="BY76" s="625"/>
      <c r="BZ76" s="626"/>
      <c r="CA76" s="689"/>
      <c r="CB76" s="689"/>
      <c r="CC76" s="689"/>
      <c r="CD76" s="689"/>
      <c r="CE76" s="689"/>
      <c r="CF76" s="690"/>
      <c r="CG76" s="755"/>
      <c r="CH76" s="689"/>
      <c r="CI76" s="689"/>
      <c r="CJ76" s="689"/>
      <c r="CK76" s="689"/>
      <c r="CL76" s="722"/>
      <c r="CM76" s="694"/>
      <c r="CN76" s="689"/>
      <c r="CO76" s="689"/>
      <c r="CP76" s="689"/>
      <c r="CQ76" s="689"/>
      <c r="CR76" s="722"/>
      <c r="CT76" s="1294"/>
      <c r="CU76" s="1295"/>
      <c r="CV76" s="1295"/>
      <c r="CW76" s="1295"/>
      <c r="CX76" s="1295"/>
      <c r="CY76" s="1295"/>
      <c r="CZ76" s="1295"/>
      <c r="DA76" s="1296"/>
      <c r="DB76" s="1064"/>
      <c r="DC76" s="1065"/>
      <c r="DD76" s="1065"/>
      <c r="DE76" s="1065"/>
      <c r="DF76" s="1065"/>
      <c r="DG76" s="1066"/>
      <c r="DH76" s="616"/>
      <c r="DI76" s="616"/>
      <c r="DJ76" s="616"/>
      <c r="DK76" s="616"/>
      <c r="DL76" s="616"/>
      <c r="DM76" s="616"/>
      <c r="DN76" s="616"/>
      <c r="DO76" s="616"/>
      <c r="DP76" s="616"/>
      <c r="DQ76" s="616"/>
      <c r="DR76" s="616"/>
      <c r="DS76" s="616"/>
      <c r="DT76" s="616"/>
      <c r="DU76" s="616"/>
      <c r="DV76" s="616"/>
      <c r="DW76" s="616"/>
      <c r="DX76" s="616"/>
      <c r="DY76" s="616"/>
      <c r="DZ76" s="616"/>
      <c r="EA76" s="616"/>
      <c r="EB76" s="616"/>
      <c r="EC76" s="616"/>
      <c r="ED76" s="616"/>
      <c r="EE76" s="616"/>
      <c r="EF76" s="616"/>
      <c r="EG76" s="718"/>
      <c r="EH76" s="718"/>
      <c r="EI76" s="718"/>
      <c r="EJ76" s="718"/>
      <c r="EK76" s="718"/>
      <c r="EL76" s="718"/>
      <c r="EM76" s="718"/>
      <c r="EN76" s="718"/>
      <c r="EO76" s="718"/>
      <c r="EP76" s="718"/>
      <c r="EQ76" s="718"/>
      <c r="ER76" s="718"/>
      <c r="ES76" s="718"/>
      <c r="ET76" s="718"/>
      <c r="EU76" s="718"/>
      <c r="EV76" s="718"/>
      <c r="EW76" s="718"/>
      <c r="EX76" s="719"/>
      <c r="EY76" s="719"/>
      <c r="EZ76" s="719"/>
      <c r="FA76" s="719"/>
      <c r="FB76" s="719"/>
      <c r="FC76" s="719"/>
      <c r="FD76" s="861"/>
      <c r="FE76" s="609"/>
      <c r="FF76" s="609"/>
      <c r="FG76" s="609"/>
      <c r="FH76" s="609"/>
      <c r="FI76" s="810"/>
      <c r="FJ76" s="475"/>
    </row>
    <row r="77" spans="1:193" ht="4.5" customHeight="1" x14ac:dyDescent="0.15">
      <c r="A77" s="683"/>
      <c r="B77" s="684"/>
      <c r="C77" s="684"/>
      <c r="D77" s="688"/>
      <c r="E77" s="688"/>
      <c r="F77" s="688"/>
      <c r="G77" s="688"/>
      <c r="H77" s="688"/>
      <c r="I77" s="688"/>
      <c r="J77" s="688"/>
      <c r="K77" s="638" t="s">
        <v>32</v>
      </c>
      <c r="L77" s="638"/>
      <c r="M77" s="638"/>
      <c r="N77" s="638"/>
      <c r="O77" s="638"/>
      <c r="P77" s="638"/>
      <c r="Q77" s="638"/>
      <c r="R77" s="638"/>
      <c r="S77" s="654" t="str">
        <f>IF(入力シート!$E$36="","",入力シート!$E$36)</f>
        <v/>
      </c>
      <c r="T77" s="654"/>
      <c r="U77" s="654"/>
      <c r="V77" s="654"/>
      <c r="W77" s="654"/>
      <c r="X77" s="654"/>
      <c r="Y77" s="654"/>
      <c r="Z77" s="654"/>
      <c r="AA77" s="654"/>
      <c r="AB77" s="654"/>
      <c r="AC77" s="638" t="s">
        <v>332</v>
      </c>
      <c r="AD77" s="638"/>
      <c r="AE77" s="638"/>
      <c r="AF77" s="638"/>
      <c r="AG77" s="638"/>
      <c r="AH77" s="638"/>
      <c r="AI77" s="638"/>
      <c r="AJ77" s="638"/>
      <c r="AK77" s="654" t="str">
        <f>IF(入力シート!$F$36="","",入力シート!$F$36)</f>
        <v/>
      </c>
      <c r="AL77" s="654"/>
      <c r="AM77" s="654"/>
      <c r="AN77" s="654"/>
      <c r="AO77" s="654"/>
      <c r="AP77" s="654"/>
      <c r="AQ77" s="654"/>
      <c r="AR77" s="654"/>
      <c r="AS77" s="654"/>
      <c r="AT77" s="654"/>
      <c r="AU77" s="669"/>
      <c r="AV77" s="669"/>
      <c r="AW77" s="669"/>
      <c r="AX77" s="669"/>
      <c r="AY77" s="669"/>
      <c r="AZ77" s="669"/>
      <c r="BA77" s="669"/>
      <c r="BB77" s="669"/>
      <c r="BC77" s="669"/>
      <c r="BD77" s="669"/>
      <c r="BE77" s="669"/>
      <c r="BF77" s="670"/>
      <c r="BG77" s="474"/>
      <c r="BH77" s="474"/>
      <c r="BI77" s="1169"/>
      <c r="BJ77" s="1170"/>
      <c r="BK77" s="1170"/>
      <c r="BL77" s="1170"/>
      <c r="BM77" s="1170"/>
      <c r="BN77" s="1170"/>
      <c r="BO77" s="1170"/>
      <c r="BP77" s="1170"/>
      <c r="BQ77" s="1170"/>
      <c r="BR77" s="1170"/>
      <c r="BS77" s="1170"/>
      <c r="BT77" s="1170"/>
      <c r="BU77" s="1170"/>
      <c r="BV77" s="1171"/>
      <c r="BW77" s="1187"/>
      <c r="BX77" s="1188"/>
      <c r="BY77" s="625"/>
      <c r="BZ77" s="626"/>
      <c r="CA77" s="689"/>
      <c r="CB77" s="689"/>
      <c r="CC77" s="689"/>
      <c r="CD77" s="689"/>
      <c r="CE77" s="689"/>
      <c r="CF77" s="690"/>
      <c r="CG77" s="755"/>
      <c r="CH77" s="689"/>
      <c r="CI77" s="689"/>
      <c r="CJ77" s="689"/>
      <c r="CK77" s="689"/>
      <c r="CL77" s="722"/>
      <c r="CM77" s="694"/>
      <c r="CN77" s="689"/>
      <c r="CO77" s="689"/>
      <c r="CP77" s="689"/>
      <c r="CQ77" s="689"/>
      <c r="CR77" s="722"/>
      <c r="CT77" s="1294"/>
      <c r="CU77" s="1295"/>
      <c r="CV77" s="1295"/>
      <c r="CW77" s="1295"/>
      <c r="CX77" s="1295"/>
      <c r="CY77" s="1295"/>
      <c r="CZ77" s="1295"/>
      <c r="DA77" s="1296"/>
      <c r="DB77" s="1064"/>
      <c r="DC77" s="1065"/>
      <c r="DD77" s="1065"/>
      <c r="DE77" s="1065"/>
      <c r="DF77" s="1065"/>
      <c r="DG77" s="1066"/>
      <c r="DH77" s="616"/>
      <c r="DI77" s="616"/>
      <c r="DJ77" s="616"/>
      <c r="DK77" s="616"/>
      <c r="DL77" s="616"/>
      <c r="DM77" s="616"/>
      <c r="DN77" s="616"/>
      <c r="DO77" s="616"/>
      <c r="DP77" s="616"/>
      <c r="DQ77" s="616"/>
      <c r="DR77" s="616"/>
      <c r="DS77" s="616"/>
      <c r="DT77" s="616"/>
      <c r="DU77" s="616"/>
      <c r="DV77" s="616"/>
      <c r="DW77" s="616"/>
      <c r="DX77" s="616"/>
      <c r="DY77" s="616"/>
      <c r="DZ77" s="616"/>
      <c r="EA77" s="616"/>
      <c r="EB77" s="616"/>
      <c r="EC77" s="616"/>
      <c r="ED77" s="616"/>
      <c r="EE77" s="616"/>
      <c r="EF77" s="616"/>
      <c r="EG77" s="718"/>
      <c r="EH77" s="718"/>
      <c r="EI77" s="718"/>
      <c r="EJ77" s="718"/>
      <c r="EK77" s="718"/>
      <c r="EL77" s="718"/>
      <c r="EM77" s="718"/>
      <c r="EN77" s="718"/>
      <c r="EO77" s="718"/>
      <c r="EP77" s="718"/>
      <c r="EQ77" s="718"/>
      <c r="ER77" s="718"/>
      <c r="ES77" s="718"/>
      <c r="ET77" s="718"/>
      <c r="EU77" s="718"/>
      <c r="EV77" s="718"/>
      <c r="EW77" s="718"/>
      <c r="EX77" s="719"/>
      <c r="EY77" s="719"/>
      <c r="EZ77" s="719"/>
      <c r="FA77" s="719"/>
      <c r="FB77" s="719"/>
      <c r="FC77" s="719"/>
      <c r="FD77" s="861"/>
      <c r="FE77" s="609"/>
      <c r="FF77" s="609"/>
      <c r="FG77" s="609"/>
      <c r="FH77" s="609"/>
      <c r="FI77" s="810"/>
      <c r="FJ77" s="475"/>
    </row>
    <row r="78" spans="1:193" ht="4.5" customHeight="1" x14ac:dyDescent="0.15">
      <c r="A78" s="683"/>
      <c r="B78" s="684"/>
      <c r="C78" s="684"/>
      <c r="D78" s="688"/>
      <c r="E78" s="688"/>
      <c r="F78" s="688"/>
      <c r="G78" s="688"/>
      <c r="H78" s="688"/>
      <c r="I78" s="688"/>
      <c r="J78" s="688"/>
      <c r="K78" s="638"/>
      <c r="L78" s="638"/>
      <c r="M78" s="638"/>
      <c r="N78" s="638"/>
      <c r="O78" s="638"/>
      <c r="P78" s="638"/>
      <c r="Q78" s="638"/>
      <c r="R78" s="638"/>
      <c r="S78" s="654"/>
      <c r="T78" s="654"/>
      <c r="U78" s="654"/>
      <c r="V78" s="654"/>
      <c r="W78" s="654"/>
      <c r="X78" s="654"/>
      <c r="Y78" s="654"/>
      <c r="Z78" s="654"/>
      <c r="AA78" s="654"/>
      <c r="AB78" s="654"/>
      <c r="AC78" s="638"/>
      <c r="AD78" s="638"/>
      <c r="AE78" s="638"/>
      <c r="AF78" s="638"/>
      <c r="AG78" s="638"/>
      <c r="AH78" s="638"/>
      <c r="AI78" s="638"/>
      <c r="AJ78" s="638"/>
      <c r="AK78" s="654"/>
      <c r="AL78" s="654"/>
      <c r="AM78" s="654"/>
      <c r="AN78" s="654"/>
      <c r="AO78" s="654"/>
      <c r="AP78" s="654"/>
      <c r="AQ78" s="654"/>
      <c r="AR78" s="654"/>
      <c r="AS78" s="654"/>
      <c r="AT78" s="654"/>
      <c r="AU78" s="1163" t="str">
        <f>入力シート!$O$28</f>
        <v/>
      </c>
      <c r="AV78" s="1163"/>
      <c r="AW78" s="1163"/>
      <c r="AX78" s="1163"/>
      <c r="AY78" s="1163"/>
      <c r="AZ78" s="1163"/>
      <c r="BA78" s="1163"/>
      <c r="BB78" s="1163"/>
      <c r="BC78" s="1163"/>
      <c r="BD78" s="1163"/>
      <c r="BE78" s="1163"/>
      <c r="BF78" s="1164"/>
      <c r="BG78" s="474"/>
      <c r="BH78" s="474"/>
      <c r="BI78" s="1169"/>
      <c r="BJ78" s="1170"/>
      <c r="BK78" s="1170"/>
      <c r="BL78" s="1170"/>
      <c r="BM78" s="1170"/>
      <c r="BN78" s="1170"/>
      <c r="BO78" s="1170"/>
      <c r="BP78" s="1170"/>
      <c r="BQ78" s="1170"/>
      <c r="BR78" s="1170"/>
      <c r="BS78" s="1170"/>
      <c r="BT78" s="1170"/>
      <c r="BU78" s="1170"/>
      <c r="BV78" s="1171"/>
      <c r="BW78" s="1187"/>
      <c r="BX78" s="1188"/>
      <c r="BY78" s="625"/>
      <c r="BZ78" s="626"/>
      <c r="CA78" s="689"/>
      <c r="CB78" s="689"/>
      <c r="CC78" s="689"/>
      <c r="CD78" s="689"/>
      <c r="CE78" s="689"/>
      <c r="CF78" s="690"/>
      <c r="CG78" s="755"/>
      <c r="CH78" s="689"/>
      <c r="CI78" s="689"/>
      <c r="CJ78" s="689"/>
      <c r="CK78" s="689"/>
      <c r="CL78" s="722"/>
      <c r="CM78" s="694"/>
      <c r="CN78" s="689"/>
      <c r="CO78" s="689"/>
      <c r="CP78" s="689"/>
      <c r="CQ78" s="689"/>
      <c r="CR78" s="722"/>
      <c r="CT78" s="1294"/>
      <c r="CU78" s="1295"/>
      <c r="CV78" s="1295"/>
      <c r="CW78" s="1295"/>
      <c r="CX78" s="1295"/>
      <c r="CY78" s="1295"/>
      <c r="CZ78" s="1295"/>
      <c r="DA78" s="1296"/>
      <c r="DB78" s="1064"/>
      <c r="DC78" s="1065"/>
      <c r="DD78" s="1065"/>
      <c r="DE78" s="1065"/>
      <c r="DF78" s="1065"/>
      <c r="DG78" s="1066"/>
      <c r="DH78" s="616"/>
      <c r="DI78" s="616"/>
      <c r="DJ78" s="616"/>
      <c r="DK78" s="616"/>
      <c r="DL78" s="616"/>
      <c r="DM78" s="616"/>
      <c r="DN78" s="616"/>
      <c r="DO78" s="616"/>
      <c r="DP78" s="616"/>
      <c r="DQ78" s="616"/>
      <c r="DR78" s="616"/>
      <c r="DS78" s="616"/>
      <c r="DT78" s="616"/>
      <c r="DU78" s="616"/>
      <c r="DV78" s="616"/>
      <c r="DW78" s="616"/>
      <c r="DX78" s="616"/>
      <c r="DY78" s="616"/>
      <c r="DZ78" s="616"/>
      <c r="EA78" s="616"/>
      <c r="EB78" s="616"/>
      <c r="EC78" s="616"/>
      <c r="ED78" s="616"/>
      <c r="EE78" s="616"/>
      <c r="EF78" s="616"/>
      <c r="EG78" s="718"/>
      <c r="EH78" s="718"/>
      <c r="EI78" s="718"/>
      <c r="EJ78" s="718"/>
      <c r="EK78" s="718"/>
      <c r="EL78" s="718"/>
      <c r="EM78" s="718"/>
      <c r="EN78" s="718"/>
      <c r="EO78" s="718"/>
      <c r="EP78" s="718"/>
      <c r="EQ78" s="718"/>
      <c r="ER78" s="718"/>
      <c r="ES78" s="718"/>
      <c r="ET78" s="718"/>
      <c r="EU78" s="718"/>
      <c r="EV78" s="718"/>
      <c r="EW78" s="718"/>
      <c r="EX78" s="719"/>
      <c r="EY78" s="719"/>
      <c r="EZ78" s="719"/>
      <c r="FA78" s="719"/>
      <c r="FB78" s="719"/>
      <c r="FC78" s="719"/>
      <c r="FD78" s="861"/>
      <c r="FE78" s="609"/>
      <c r="FF78" s="609"/>
      <c r="FG78" s="609"/>
      <c r="FH78" s="609"/>
      <c r="FI78" s="810"/>
      <c r="FJ78" s="475"/>
    </row>
    <row r="79" spans="1:193" ht="4.5" customHeight="1" x14ac:dyDescent="0.15">
      <c r="A79" s="683"/>
      <c r="B79" s="684"/>
      <c r="C79" s="684"/>
      <c r="D79" s="688"/>
      <c r="E79" s="688"/>
      <c r="F79" s="688"/>
      <c r="G79" s="688"/>
      <c r="H79" s="688"/>
      <c r="I79" s="688"/>
      <c r="J79" s="688"/>
      <c r="K79" s="638"/>
      <c r="L79" s="638"/>
      <c r="M79" s="638"/>
      <c r="N79" s="638"/>
      <c r="O79" s="638"/>
      <c r="P79" s="638"/>
      <c r="Q79" s="638"/>
      <c r="R79" s="638"/>
      <c r="S79" s="654"/>
      <c r="T79" s="654"/>
      <c r="U79" s="654"/>
      <c r="V79" s="654"/>
      <c r="W79" s="654"/>
      <c r="X79" s="654"/>
      <c r="Y79" s="654"/>
      <c r="Z79" s="654"/>
      <c r="AA79" s="654"/>
      <c r="AB79" s="654"/>
      <c r="AC79" s="638"/>
      <c r="AD79" s="638"/>
      <c r="AE79" s="638"/>
      <c r="AF79" s="638"/>
      <c r="AG79" s="638"/>
      <c r="AH79" s="638"/>
      <c r="AI79" s="638"/>
      <c r="AJ79" s="638"/>
      <c r="AK79" s="654"/>
      <c r="AL79" s="654"/>
      <c r="AM79" s="654"/>
      <c r="AN79" s="654"/>
      <c r="AO79" s="654"/>
      <c r="AP79" s="654"/>
      <c r="AQ79" s="654"/>
      <c r="AR79" s="654"/>
      <c r="AS79" s="654"/>
      <c r="AT79" s="654"/>
      <c r="AU79" s="654"/>
      <c r="AV79" s="654"/>
      <c r="AW79" s="654"/>
      <c r="AX79" s="654"/>
      <c r="AY79" s="654"/>
      <c r="AZ79" s="654"/>
      <c r="BA79" s="654"/>
      <c r="BB79" s="654"/>
      <c r="BC79" s="654"/>
      <c r="BD79" s="654"/>
      <c r="BE79" s="654"/>
      <c r="BF79" s="747"/>
      <c r="BG79" s="474"/>
      <c r="BH79" s="474"/>
      <c r="BI79" s="1169" t="s">
        <v>42</v>
      </c>
      <c r="BJ79" s="1170"/>
      <c r="BK79" s="1170"/>
      <c r="BL79" s="1170"/>
      <c r="BM79" s="1170"/>
      <c r="BN79" s="1170"/>
      <c r="BO79" s="1170"/>
      <c r="BP79" s="1170"/>
      <c r="BQ79" s="1170"/>
      <c r="BR79" s="1170"/>
      <c r="BS79" s="1170"/>
      <c r="BT79" s="1170"/>
      <c r="BU79" s="1170"/>
      <c r="BV79" s="1171"/>
      <c r="BW79" s="1187">
        <v>51</v>
      </c>
      <c r="BX79" s="1188"/>
      <c r="BY79" s="625"/>
      <c r="BZ79" s="626"/>
      <c r="CA79" s="689" t="str">
        <f>入力シート!$AA18</f>
        <v/>
      </c>
      <c r="CB79" s="689"/>
      <c r="CC79" s="689" t="str">
        <f>入力シート!$AB18</f>
        <v/>
      </c>
      <c r="CD79" s="689"/>
      <c r="CE79" s="689" t="str">
        <f>入力シート!$AC18</f>
        <v/>
      </c>
      <c r="CF79" s="690"/>
      <c r="CG79" s="755" t="str">
        <f>入力シート!$AD18</f>
        <v/>
      </c>
      <c r="CH79" s="689"/>
      <c r="CI79" s="689" t="str">
        <f>入力シート!$AE18</f>
        <v/>
      </c>
      <c r="CJ79" s="689"/>
      <c r="CK79" s="689" t="str">
        <f>入力シート!$AF18</f>
        <v/>
      </c>
      <c r="CL79" s="722"/>
      <c r="CM79" s="694" t="str">
        <f>入力シート!$AG18</f>
        <v/>
      </c>
      <c r="CN79" s="689"/>
      <c r="CO79" s="689" t="str">
        <f>入力シート!$AH18</f>
        <v/>
      </c>
      <c r="CP79" s="689"/>
      <c r="CQ79" s="689" t="str">
        <f>入力シート!$AI18</f>
        <v>0</v>
      </c>
      <c r="CR79" s="722"/>
      <c r="CT79" s="1294"/>
      <c r="CU79" s="1295"/>
      <c r="CV79" s="1295"/>
      <c r="CW79" s="1295"/>
      <c r="CX79" s="1295"/>
      <c r="CY79" s="1295"/>
      <c r="CZ79" s="1295"/>
      <c r="DA79" s="1296"/>
      <c r="DB79" s="1064"/>
      <c r="DC79" s="1065"/>
      <c r="DD79" s="1065"/>
      <c r="DE79" s="1065"/>
      <c r="DF79" s="1065"/>
      <c r="DG79" s="1066"/>
      <c r="DH79" s="616"/>
      <c r="DI79" s="616"/>
      <c r="DJ79" s="616"/>
      <c r="DK79" s="616"/>
      <c r="DL79" s="616"/>
      <c r="DM79" s="616"/>
      <c r="DN79" s="616"/>
      <c r="DO79" s="616"/>
      <c r="DP79" s="616"/>
      <c r="DQ79" s="616"/>
      <c r="DR79" s="616"/>
      <c r="DS79" s="616"/>
      <c r="DT79" s="616"/>
      <c r="DU79" s="616"/>
      <c r="DV79" s="616"/>
      <c r="DW79" s="616"/>
      <c r="DX79" s="616"/>
      <c r="DY79" s="616"/>
      <c r="DZ79" s="616"/>
      <c r="EA79" s="616"/>
      <c r="EB79" s="616"/>
      <c r="EC79" s="616"/>
      <c r="ED79" s="616"/>
      <c r="EE79" s="616"/>
      <c r="EF79" s="616"/>
      <c r="EG79" s="718"/>
      <c r="EH79" s="718"/>
      <c r="EI79" s="718"/>
      <c r="EJ79" s="718"/>
      <c r="EK79" s="718"/>
      <c r="EL79" s="718"/>
      <c r="EM79" s="718"/>
      <c r="EN79" s="718"/>
      <c r="EO79" s="718"/>
      <c r="EP79" s="718"/>
      <c r="EQ79" s="718"/>
      <c r="ER79" s="718"/>
      <c r="ES79" s="718"/>
      <c r="ET79" s="718"/>
      <c r="EU79" s="718"/>
      <c r="EV79" s="718"/>
      <c r="EW79" s="718"/>
      <c r="EX79" s="719"/>
      <c r="EY79" s="719"/>
      <c r="EZ79" s="719"/>
      <c r="FA79" s="719"/>
      <c r="FB79" s="719"/>
      <c r="FC79" s="719"/>
      <c r="FD79" s="861"/>
      <c r="FE79" s="609"/>
      <c r="FF79" s="609"/>
      <c r="FG79" s="609"/>
      <c r="FH79" s="609"/>
      <c r="FI79" s="810"/>
      <c r="FJ79" s="475"/>
    </row>
    <row r="80" spans="1:193" ht="4.5" customHeight="1" x14ac:dyDescent="0.15">
      <c r="A80" s="683"/>
      <c r="B80" s="684"/>
      <c r="C80" s="684"/>
      <c r="D80" s="688"/>
      <c r="E80" s="688"/>
      <c r="F80" s="688"/>
      <c r="G80" s="688"/>
      <c r="H80" s="688"/>
      <c r="I80" s="688"/>
      <c r="J80" s="688"/>
      <c r="K80" s="638"/>
      <c r="L80" s="638"/>
      <c r="M80" s="638"/>
      <c r="N80" s="638"/>
      <c r="O80" s="638"/>
      <c r="P80" s="638"/>
      <c r="Q80" s="638"/>
      <c r="R80" s="638"/>
      <c r="S80" s="654"/>
      <c r="T80" s="654"/>
      <c r="U80" s="654"/>
      <c r="V80" s="654"/>
      <c r="W80" s="654"/>
      <c r="X80" s="654"/>
      <c r="Y80" s="654"/>
      <c r="Z80" s="654"/>
      <c r="AA80" s="654"/>
      <c r="AB80" s="654"/>
      <c r="AC80" s="638"/>
      <c r="AD80" s="638"/>
      <c r="AE80" s="638"/>
      <c r="AF80" s="638"/>
      <c r="AG80" s="638"/>
      <c r="AH80" s="638"/>
      <c r="AI80" s="638"/>
      <c r="AJ80" s="638"/>
      <c r="AK80" s="654"/>
      <c r="AL80" s="654"/>
      <c r="AM80" s="654"/>
      <c r="AN80" s="654"/>
      <c r="AO80" s="654"/>
      <c r="AP80" s="654"/>
      <c r="AQ80" s="654"/>
      <c r="AR80" s="654"/>
      <c r="AS80" s="654"/>
      <c r="AT80" s="654"/>
      <c r="AU80" s="654"/>
      <c r="AV80" s="654"/>
      <c r="AW80" s="654"/>
      <c r="AX80" s="654"/>
      <c r="AY80" s="654"/>
      <c r="AZ80" s="654"/>
      <c r="BA80" s="654"/>
      <c r="BB80" s="654"/>
      <c r="BC80" s="654"/>
      <c r="BD80" s="654"/>
      <c r="BE80" s="654"/>
      <c r="BF80" s="747"/>
      <c r="BG80" s="474"/>
      <c r="BH80" s="474"/>
      <c r="BI80" s="1169"/>
      <c r="BJ80" s="1170"/>
      <c r="BK80" s="1170"/>
      <c r="BL80" s="1170"/>
      <c r="BM80" s="1170"/>
      <c r="BN80" s="1170"/>
      <c r="BO80" s="1170"/>
      <c r="BP80" s="1170"/>
      <c r="BQ80" s="1170"/>
      <c r="BR80" s="1170"/>
      <c r="BS80" s="1170"/>
      <c r="BT80" s="1170"/>
      <c r="BU80" s="1170"/>
      <c r="BV80" s="1171"/>
      <c r="BW80" s="1187"/>
      <c r="BX80" s="1188"/>
      <c r="BY80" s="625"/>
      <c r="BZ80" s="626"/>
      <c r="CA80" s="689"/>
      <c r="CB80" s="689"/>
      <c r="CC80" s="689"/>
      <c r="CD80" s="689"/>
      <c r="CE80" s="689"/>
      <c r="CF80" s="690"/>
      <c r="CG80" s="755"/>
      <c r="CH80" s="689"/>
      <c r="CI80" s="689"/>
      <c r="CJ80" s="689"/>
      <c r="CK80" s="689"/>
      <c r="CL80" s="722"/>
      <c r="CM80" s="694"/>
      <c r="CN80" s="689"/>
      <c r="CO80" s="689"/>
      <c r="CP80" s="689"/>
      <c r="CQ80" s="689"/>
      <c r="CR80" s="722"/>
      <c r="CT80" s="1294"/>
      <c r="CU80" s="1295"/>
      <c r="CV80" s="1295"/>
      <c r="CW80" s="1295"/>
      <c r="CX80" s="1295"/>
      <c r="CY80" s="1295"/>
      <c r="CZ80" s="1295"/>
      <c r="DA80" s="1296"/>
      <c r="DB80" s="1067"/>
      <c r="DC80" s="1068"/>
      <c r="DD80" s="1068"/>
      <c r="DE80" s="1068"/>
      <c r="DF80" s="1068"/>
      <c r="DG80" s="1069"/>
      <c r="DH80" s="616"/>
      <c r="DI80" s="616"/>
      <c r="DJ80" s="616"/>
      <c r="DK80" s="616"/>
      <c r="DL80" s="616"/>
      <c r="DM80" s="616"/>
      <c r="DN80" s="616"/>
      <c r="DO80" s="616"/>
      <c r="DP80" s="616"/>
      <c r="DQ80" s="616"/>
      <c r="DR80" s="616"/>
      <c r="DS80" s="616"/>
      <c r="DT80" s="616"/>
      <c r="DU80" s="616"/>
      <c r="DV80" s="616"/>
      <c r="DW80" s="616"/>
      <c r="DX80" s="616"/>
      <c r="DY80" s="616"/>
      <c r="DZ80" s="616"/>
      <c r="EA80" s="616"/>
      <c r="EB80" s="616"/>
      <c r="EC80" s="616"/>
      <c r="ED80" s="616"/>
      <c r="EE80" s="616"/>
      <c r="EF80" s="616"/>
      <c r="EG80" s="718"/>
      <c r="EH80" s="718"/>
      <c r="EI80" s="718"/>
      <c r="EJ80" s="718"/>
      <c r="EK80" s="718"/>
      <c r="EL80" s="718"/>
      <c r="EM80" s="718"/>
      <c r="EN80" s="718"/>
      <c r="EO80" s="718"/>
      <c r="EP80" s="718"/>
      <c r="EQ80" s="718"/>
      <c r="ER80" s="718"/>
      <c r="ES80" s="718"/>
      <c r="ET80" s="718"/>
      <c r="EU80" s="718"/>
      <c r="EV80" s="718"/>
      <c r="EW80" s="718"/>
      <c r="EX80" s="719"/>
      <c r="EY80" s="719"/>
      <c r="EZ80" s="719"/>
      <c r="FA80" s="719"/>
      <c r="FB80" s="719"/>
      <c r="FC80" s="719"/>
      <c r="FD80" s="863"/>
      <c r="FE80" s="864"/>
      <c r="FF80" s="864"/>
      <c r="FG80" s="864"/>
      <c r="FH80" s="864"/>
      <c r="FI80" s="811"/>
      <c r="FJ80" s="475"/>
    </row>
    <row r="81" spans="1:193" ht="4.5" customHeight="1" x14ac:dyDescent="0.15">
      <c r="A81" s="685"/>
      <c r="B81" s="686"/>
      <c r="C81" s="686"/>
      <c r="D81" s="1172" t="s">
        <v>5</v>
      </c>
      <c r="E81" s="630"/>
      <c r="F81" s="630"/>
      <c r="G81" s="630"/>
      <c r="H81" s="630"/>
      <c r="I81" s="630"/>
      <c r="J81" s="631"/>
      <c r="K81" s="638" t="s">
        <v>379</v>
      </c>
      <c r="L81" s="638"/>
      <c r="M81" s="638"/>
      <c r="N81" s="638"/>
      <c r="O81" s="638"/>
      <c r="P81" s="638"/>
      <c r="Q81" s="638"/>
      <c r="R81" s="638"/>
      <c r="S81" s="638" t="s">
        <v>99</v>
      </c>
      <c r="T81" s="638"/>
      <c r="U81" s="638"/>
      <c r="V81" s="638"/>
      <c r="W81" s="638"/>
      <c r="X81" s="638"/>
      <c r="Y81" s="638"/>
      <c r="Z81" s="638"/>
      <c r="AA81" s="638"/>
      <c r="AB81" s="638"/>
      <c r="AC81" s="638" t="s">
        <v>101</v>
      </c>
      <c r="AD81" s="638"/>
      <c r="AE81" s="638"/>
      <c r="AF81" s="638"/>
      <c r="AG81" s="638"/>
      <c r="AH81" s="638"/>
      <c r="AI81" s="638"/>
      <c r="AJ81" s="638"/>
      <c r="AK81" s="638"/>
      <c r="AL81" s="638" t="s">
        <v>130</v>
      </c>
      <c r="AM81" s="638"/>
      <c r="AN81" s="638"/>
      <c r="AO81" s="638"/>
      <c r="AP81" s="638"/>
      <c r="AQ81" s="638"/>
      <c r="AR81" s="638"/>
      <c r="AS81" s="638"/>
      <c r="AT81" s="638"/>
      <c r="AU81" s="621" t="s">
        <v>34</v>
      </c>
      <c r="AV81" s="621"/>
      <c r="AW81" s="621"/>
      <c r="AX81" s="621"/>
      <c r="AY81" s="621"/>
      <c r="AZ81" s="621"/>
      <c r="BA81" s="621"/>
      <c r="BB81" s="621"/>
      <c r="BC81" s="621"/>
      <c r="BD81" s="621"/>
      <c r="BE81" s="621"/>
      <c r="BF81" s="622"/>
      <c r="BG81" s="474"/>
      <c r="BH81" s="474"/>
      <c r="BI81" s="1169"/>
      <c r="BJ81" s="1170"/>
      <c r="BK81" s="1170"/>
      <c r="BL81" s="1170"/>
      <c r="BM81" s="1170"/>
      <c r="BN81" s="1170"/>
      <c r="BO81" s="1170"/>
      <c r="BP81" s="1170"/>
      <c r="BQ81" s="1170"/>
      <c r="BR81" s="1170"/>
      <c r="BS81" s="1170"/>
      <c r="BT81" s="1170"/>
      <c r="BU81" s="1170"/>
      <c r="BV81" s="1171"/>
      <c r="BW81" s="1187"/>
      <c r="BX81" s="1188"/>
      <c r="BY81" s="625"/>
      <c r="BZ81" s="626"/>
      <c r="CA81" s="689"/>
      <c r="CB81" s="689"/>
      <c r="CC81" s="689"/>
      <c r="CD81" s="689"/>
      <c r="CE81" s="689"/>
      <c r="CF81" s="690"/>
      <c r="CG81" s="755"/>
      <c r="CH81" s="689"/>
      <c r="CI81" s="689"/>
      <c r="CJ81" s="689"/>
      <c r="CK81" s="689"/>
      <c r="CL81" s="722"/>
      <c r="CM81" s="694"/>
      <c r="CN81" s="689"/>
      <c r="CO81" s="689"/>
      <c r="CP81" s="689"/>
      <c r="CQ81" s="689"/>
      <c r="CR81" s="722"/>
      <c r="CT81" s="1294"/>
      <c r="CU81" s="1295"/>
      <c r="CV81" s="1295"/>
      <c r="CW81" s="1295"/>
      <c r="CX81" s="1295"/>
      <c r="CY81" s="1295"/>
      <c r="CZ81" s="1295"/>
      <c r="DA81" s="1296"/>
      <c r="DB81" s="777" t="s">
        <v>91</v>
      </c>
      <c r="DC81" s="737"/>
      <c r="DD81" s="737"/>
      <c r="DE81" s="737"/>
      <c r="DF81" s="737"/>
      <c r="DG81" s="737"/>
      <c r="DH81" s="737"/>
      <c r="DI81" s="737"/>
      <c r="DJ81" s="737"/>
      <c r="DK81" s="737"/>
      <c r="DL81" s="737"/>
      <c r="DM81" s="737"/>
      <c r="DN81" s="737"/>
      <c r="DO81" s="737"/>
      <c r="DP81" s="737"/>
      <c r="DQ81" s="737"/>
      <c r="DR81" s="737"/>
      <c r="DS81" s="737"/>
      <c r="DT81" s="737"/>
      <c r="DU81" s="737"/>
      <c r="DV81" s="737"/>
      <c r="DW81" s="737"/>
      <c r="DX81" s="737"/>
      <c r="DY81" s="737"/>
      <c r="DZ81" s="737"/>
      <c r="EA81" s="737"/>
      <c r="EB81" s="737"/>
      <c r="EC81" s="737"/>
      <c r="ED81" s="737"/>
      <c r="EE81" s="737"/>
      <c r="EF81" s="737"/>
      <c r="EG81" s="737"/>
      <c r="EH81" s="737"/>
      <c r="EI81" s="737"/>
      <c r="EJ81" s="737"/>
      <c r="EK81" s="778"/>
      <c r="EL81" s="731" t="s">
        <v>391</v>
      </c>
      <c r="EM81" s="732"/>
      <c r="EN81" s="732"/>
      <c r="EO81" s="732"/>
      <c r="EP81" s="732"/>
      <c r="EQ81" s="732"/>
      <c r="ER81" s="732"/>
      <c r="ES81" s="732"/>
      <c r="ET81" s="732"/>
      <c r="EU81" s="732"/>
      <c r="EV81" s="732"/>
      <c r="EW81" s="733"/>
      <c r="EX81" s="737" t="s">
        <v>28</v>
      </c>
      <c r="EY81" s="732"/>
      <c r="EZ81" s="732"/>
      <c r="FA81" s="732"/>
      <c r="FB81" s="732"/>
      <c r="FC81" s="732"/>
      <c r="FD81" s="732"/>
      <c r="FE81" s="732"/>
      <c r="FF81" s="732"/>
      <c r="FG81" s="732"/>
      <c r="FH81" s="732"/>
      <c r="FI81" s="738"/>
      <c r="FJ81" s="475"/>
      <c r="FK81" s="1060" t="s">
        <v>206</v>
      </c>
      <c r="FL81" s="1060"/>
      <c r="FM81" s="1060"/>
      <c r="FN81" s="1060"/>
      <c r="FO81" s="1060"/>
      <c r="FP81" s="1060"/>
      <c r="FQ81" s="1060"/>
      <c r="FR81" s="1060"/>
      <c r="FS81" s="1060"/>
      <c r="FT81" s="1060"/>
      <c r="FU81" s="1060"/>
      <c r="FV81" s="1060"/>
      <c r="FW81" s="1060"/>
      <c r="FX81" s="1060"/>
      <c r="FY81" s="1060"/>
      <c r="FZ81" s="1060"/>
      <c r="GA81" s="1060"/>
      <c r="GB81" s="1060"/>
      <c r="GC81" s="1060"/>
      <c r="GD81" s="1060"/>
      <c r="GE81" s="1060"/>
      <c r="GF81" s="1060"/>
      <c r="GG81" s="1060"/>
      <c r="GH81" s="1060"/>
      <c r="GI81" s="1060"/>
      <c r="GJ81" s="1060"/>
      <c r="GK81" s="1060"/>
    </row>
    <row r="82" spans="1:193" ht="4.5" customHeight="1" x14ac:dyDescent="0.15">
      <c r="A82" s="685"/>
      <c r="B82" s="686"/>
      <c r="C82" s="686"/>
      <c r="D82" s="1173"/>
      <c r="E82" s="633"/>
      <c r="F82" s="633"/>
      <c r="G82" s="633"/>
      <c r="H82" s="633"/>
      <c r="I82" s="633"/>
      <c r="J82" s="634"/>
      <c r="K82" s="638"/>
      <c r="L82" s="638"/>
      <c r="M82" s="638"/>
      <c r="N82" s="638"/>
      <c r="O82" s="638"/>
      <c r="P82" s="638"/>
      <c r="Q82" s="638"/>
      <c r="R82" s="638"/>
      <c r="S82" s="638"/>
      <c r="T82" s="638"/>
      <c r="U82" s="638"/>
      <c r="V82" s="638"/>
      <c r="W82" s="638"/>
      <c r="X82" s="638"/>
      <c r="Y82" s="638"/>
      <c r="Z82" s="638"/>
      <c r="AA82" s="638"/>
      <c r="AB82" s="638"/>
      <c r="AC82" s="638"/>
      <c r="AD82" s="638"/>
      <c r="AE82" s="638"/>
      <c r="AF82" s="638"/>
      <c r="AG82" s="638"/>
      <c r="AH82" s="638"/>
      <c r="AI82" s="638"/>
      <c r="AJ82" s="638"/>
      <c r="AK82" s="638"/>
      <c r="AL82" s="638"/>
      <c r="AM82" s="638"/>
      <c r="AN82" s="638"/>
      <c r="AO82" s="638"/>
      <c r="AP82" s="638"/>
      <c r="AQ82" s="638"/>
      <c r="AR82" s="638"/>
      <c r="AS82" s="638"/>
      <c r="AT82" s="638"/>
      <c r="AU82" s="623"/>
      <c r="AV82" s="623"/>
      <c r="AW82" s="623"/>
      <c r="AX82" s="623"/>
      <c r="AY82" s="623"/>
      <c r="AZ82" s="623"/>
      <c r="BA82" s="623"/>
      <c r="BB82" s="623"/>
      <c r="BC82" s="623"/>
      <c r="BD82" s="623"/>
      <c r="BE82" s="623"/>
      <c r="BF82" s="624"/>
      <c r="BG82" s="474"/>
      <c r="BH82" s="474"/>
      <c r="BI82" s="1189"/>
      <c r="BJ82" s="1190"/>
      <c r="BK82" s="1190"/>
      <c r="BL82" s="1190"/>
      <c r="BM82" s="1190"/>
      <c r="BN82" s="1190"/>
      <c r="BO82" s="1190"/>
      <c r="BP82" s="1190"/>
      <c r="BQ82" s="1190"/>
      <c r="BR82" s="1190"/>
      <c r="BS82" s="1190"/>
      <c r="BT82" s="1190"/>
      <c r="BU82" s="1190"/>
      <c r="BV82" s="1191"/>
      <c r="BW82" s="1192"/>
      <c r="BX82" s="1193"/>
      <c r="BY82" s="627"/>
      <c r="BZ82" s="628"/>
      <c r="CA82" s="721"/>
      <c r="CB82" s="721"/>
      <c r="CC82" s="721"/>
      <c r="CD82" s="721"/>
      <c r="CE82" s="721"/>
      <c r="CF82" s="1168"/>
      <c r="CG82" s="1166"/>
      <c r="CH82" s="721"/>
      <c r="CI82" s="721"/>
      <c r="CJ82" s="721"/>
      <c r="CK82" s="721"/>
      <c r="CL82" s="723"/>
      <c r="CM82" s="1165"/>
      <c r="CN82" s="721"/>
      <c r="CO82" s="721"/>
      <c r="CP82" s="721"/>
      <c r="CQ82" s="721"/>
      <c r="CR82" s="723"/>
      <c r="CT82" s="1294"/>
      <c r="CU82" s="1295"/>
      <c r="CV82" s="1295"/>
      <c r="CW82" s="1295"/>
      <c r="CX82" s="1295"/>
      <c r="CY82" s="1295"/>
      <c r="CZ82" s="1295"/>
      <c r="DA82" s="1296"/>
      <c r="DB82" s="779"/>
      <c r="DC82" s="780"/>
      <c r="DD82" s="780"/>
      <c r="DE82" s="780"/>
      <c r="DF82" s="780"/>
      <c r="DG82" s="780"/>
      <c r="DH82" s="780"/>
      <c r="DI82" s="780"/>
      <c r="DJ82" s="780"/>
      <c r="DK82" s="780"/>
      <c r="DL82" s="780"/>
      <c r="DM82" s="780"/>
      <c r="DN82" s="780"/>
      <c r="DO82" s="780"/>
      <c r="DP82" s="780"/>
      <c r="DQ82" s="780"/>
      <c r="DR82" s="780"/>
      <c r="DS82" s="780"/>
      <c r="DT82" s="780"/>
      <c r="DU82" s="780"/>
      <c r="DV82" s="780"/>
      <c r="DW82" s="780"/>
      <c r="DX82" s="780"/>
      <c r="DY82" s="780"/>
      <c r="DZ82" s="780"/>
      <c r="EA82" s="780"/>
      <c r="EB82" s="780"/>
      <c r="EC82" s="780"/>
      <c r="ED82" s="780"/>
      <c r="EE82" s="780"/>
      <c r="EF82" s="780"/>
      <c r="EG82" s="780"/>
      <c r="EH82" s="780"/>
      <c r="EI82" s="780"/>
      <c r="EJ82" s="780"/>
      <c r="EK82" s="781"/>
      <c r="EL82" s="734"/>
      <c r="EM82" s="735"/>
      <c r="EN82" s="735"/>
      <c r="EO82" s="735"/>
      <c r="EP82" s="735"/>
      <c r="EQ82" s="735"/>
      <c r="ER82" s="735"/>
      <c r="ES82" s="735"/>
      <c r="ET82" s="735"/>
      <c r="EU82" s="735"/>
      <c r="EV82" s="735"/>
      <c r="EW82" s="736"/>
      <c r="EX82" s="735"/>
      <c r="EY82" s="735"/>
      <c r="EZ82" s="735"/>
      <c r="FA82" s="735"/>
      <c r="FB82" s="735"/>
      <c r="FC82" s="735"/>
      <c r="FD82" s="735"/>
      <c r="FE82" s="735"/>
      <c r="FF82" s="735"/>
      <c r="FG82" s="735"/>
      <c r="FH82" s="735"/>
      <c r="FI82" s="739"/>
      <c r="FJ82" s="475"/>
      <c r="FK82" s="1060"/>
      <c r="FL82" s="1060"/>
      <c r="FM82" s="1060"/>
      <c r="FN82" s="1060"/>
      <c r="FO82" s="1060"/>
      <c r="FP82" s="1060"/>
      <c r="FQ82" s="1060"/>
      <c r="FR82" s="1060"/>
      <c r="FS82" s="1060"/>
      <c r="FT82" s="1060"/>
      <c r="FU82" s="1060"/>
      <c r="FV82" s="1060"/>
      <c r="FW82" s="1060"/>
      <c r="FX82" s="1060"/>
      <c r="FY82" s="1060"/>
      <c r="FZ82" s="1060"/>
      <c r="GA82" s="1060"/>
      <c r="GB82" s="1060"/>
      <c r="GC82" s="1060"/>
      <c r="GD82" s="1060"/>
      <c r="GE82" s="1060"/>
      <c r="GF82" s="1060"/>
      <c r="GG82" s="1060"/>
      <c r="GH82" s="1060"/>
      <c r="GI82" s="1060"/>
      <c r="GJ82" s="1060"/>
      <c r="GK82" s="1060"/>
    </row>
    <row r="83" spans="1:193" ht="4.5" customHeight="1" x14ac:dyDescent="0.15">
      <c r="A83" s="685"/>
      <c r="B83" s="686"/>
      <c r="C83" s="686"/>
      <c r="D83" s="1173"/>
      <c r="E83" s="633"/>
      <c r="F83" s="633"/>
      <c r="G83" s="633"/>
      <c r="H83" s="633"/>
      <c r="I83" s="633"/>
      <c r="J83" s="634"/>
      <c r="K83" s="645" t="str">
        <f>IF(入力シート!$B$38="","",入力シート!$B$38)</f>
        <v/>
      </c>
      <c r="L83" s="646"/>
      <c r="M83" s="646"/>
      <c r="N83" s="646"/>
      <c r="O83" s="646"/>
      <c r="P83" s="646"/>
      <c r="Q83" s="646"/>
      <c r="R83" s="647"/>
      <c r="S83" s="654" t="str">
        <f>IF(入力シート!$C$38="","",入力シート!$C$38)</f>
        <v/>
      </c>
      <c r="T83" s="654"/>
      <c r="U83" s="654"/>
      <c r="V83" s="654"/>
      <c r="W83" s="654"/>
      <c r="X83" s="654"/>
      <c r="Y83" s="654"/>
      <c r="Z83" s="654"/>
      <c r="AA83" s="654"/>
      <c r="AB83" s="654"/>
      <c r="AC83" s="654" t="str">
        <f>IF(入力シート!$D$38="","",入力シート!$D$38)</f>
        <v/>
      </c>
      <c r="AD83" s="654"/>
      <c r="AE83" s="654"/>
      <c r="AF83" s="654"/>
      <c r="AG83" s="654"/>
      <c r="AH83" s="654"/>
      <c r="AI83" s="654"/>
      <c r="AJ83" s="654"/>
      <c r="AK83" s="654"/>
      <c r="AL83" s="654" t="str">
        <f>IF(入力シート!$E$38="","",入力シート!$E$38)</f>
        <v/>
      </c>
      <c r="AM83" s="654"/>
      <c r="AN83" s="654"/>
      <c r="AO83" s="654"/>
      <c r="AP83" s="654"/>
      <c r="AQ83" s="654"/>
      <c r="AR83" s="654"/>
      <c r="AS83" s="654"/>
      <c r="AT83" s="654"/>
      <c r="AU83" s="1163" t="str">
        <f>入力シート!O29</f>
        <v/>
      </c>
      <c r="AV83" s="1163"/>
      <c r="AW83" s="1163"/>
      <c r="AX83" s="1163"/>
      <c r="AY83" s="1163"/>
      <c r="AZ83" s="1163"/>
      <c r="BA83" s="1163"/>
      <c r="BB83" s="1163"/>
      <c r="BC83" s="1163"/>
      <c r="BD83" s="1163"/>
      <c r="BE83" s="1163"/>
      <c r="BF83" s="1164"/>
      <c r="BG83" s="473"/>
      <c r="BH83" s="473"/>
      <c r="BI83" s="473"/>
      <c r="BJ83" s="473"/>
      <c r="BK83" s="473"/>
      <c r="BL83" s="473"/>
      <c r="BM83" s="473"/>
      <c r="BN83" s="473"/>
      <c r="BO83" s="473"/>
      <c r="BP83" s="473"/>
      <c r="BQ83" s="473"/>
      <c r="BR83" s="473"/>
      <c r="BS83" s="473"/>
      <c r="BT83" s="473"/>
      <c r="BU83" s="473"/>
      <c r="BV83" s="483"/>
      <c r="BW83" s="483"/>
      <c r="BX83" s="483"/>
      <c r="BY83" s="481"/>
      <c r="BZ83" s="481"/>
      <c r="CA83" s="481"/>
      <c r="CB83" s="481"/>
      <c r="CC83" s="481"/>
      <c r="CD83" s="481"/>
      <c r="CE83" s="481"/>
      <c r="CF83" s="481"/>
      <c r="CG83" s="481"/>
      <c r="CH83" s="481"/>
      <c r="CI83" s="481"/>
      <c r="CJ83" s="481"/>
      <c r="CK83" s="481"/>
      <c r="CL83" s="481"/>
      <c r="CM83" s="481"/>
      <c r="CN83" s="481"/>
      <c r="CO83" s="481"/>
      <c r="CP83" s="481"/>
      <c r="CQ83" s="481"/>
      <c r="CR83" s="481"/>
      <c r="CT83" s="1294"/>
      <c r="CU83" s="1295"/>
      <c r="CV83" s="1295"/>
      <c r="CW83" s="1295"/>
      <c r="CX83" s="1295"/>
      <c r="CY83" s="1295"/>
      <c r="CZ83" s="1295"/>
      <c r="DA83" s="1296"/>
      <c r="DB83" s="782" t="str">
        <f>入力シート!AA86</f>
        <v/>
      </c>
      <c r="DC83" s="783"/>
      <c r="DD83" s="783"/>
      <c r="DE83" s="783" t="str">
        <f>入力シート!AB86</f>
        <v/>
      </c>
      <c r="DF83" s="783"/>
      <c r="DG83" s="783"/>
      <c r="DH83" s="783" t="str">
        <f>入力シート!AC86</f>
        <v/>
      </c>
      <c r="DI83" s="783"/>
      <c r="DJ83" s="783"/>
      <c r="DK83" s="783" t="str">
        <f>入力シート!AD86</f>
        <v/>
      </c>
      <c r="DL83" s="783"/>
      <c r="DM83" s="783"/>
      <c r="DN83" s="783" t="str">
        <f>入力シート!AE86</f>
        <v/>
      </c>
      <c r="DO83" s="783"/>
      <c r="DP83" s="783"/>
      <c r="DQ83" s="783" t="str">
        <f>入力シート!AF86</f>
        <v/>
      </c>
      <c r="DR83" s="783"/>
      <c r="DS83" s="783"/>
      <c r="DT83" s="783" t="str">
        <f>入力シート!AG86</f>
        <v/>
      </c>
      <c r="DU83" s="783"/>
      <c r="DV83" s="783"/>
      <c r="DW83" s="783" t="str">
        <f>入力シート!AH86</f>
        <v/>
      </c>
      <c r="DX83" s="783"/>
      <c r="DY83" s="783"/>
      <c r="DZ83" s="783" t="str">
        <f>入力シート!AI86</f>
        <v/>
      </c>
      <c r="EA83" s="783"/>
      <c r="EB83" s="783"/>
      <c r="EC83" s="783" t="str">
        <f>入力シート!AJ86</f>
        <v/>
      </c>
      <c r="ED83" s="783"/>
      <c r="EE83" s="783"/>
      <c r="EF83" s="783" t="str">
        <f>入力シート!AK86</f>
        <v/>
      </c>
      <c r="EG83" s="783"/>
      <c r="EH83" s="783"/>
      <c r="EI83" s="783" t="str">
        <f>入力シート!AL86</f>
        <v/>
      </c>
      <c r="EJ83" s="783"/>
      <c r="EK83" s="783"/>
      <c r="EL83" s="740" t="str">
        <f>IF(入力シート!$AO$86="","",入力シート!$AO$86)</f>
        <v/>
      </c>
      <c r="EM83" s="741"/>
      <c r="EN83" s="741"/>
      <c r="EO83" s="741"/>
      <c r="EP83" s="741"/>
      <c r="EQ83" s="741"/>
      <c r="ER83" s="741"/>
      <c r="ES83" s="741"/>
      <c r="ET83" s="741"/>
      <c r="EU83" s="741"/>
      <c r="EV83" s="741"/>
      <c r="EW83" s="742"/>
      <c r="EX83" s="724" t="str">
        <f>IF(入力シート!$K$86="","",入力シート!$K$86)</f>
        <v/>
      </c>
      <c r="EY83" s="725"/>
      <c r="EZ83" s="725"/>
      <c r="FA83" s="725"/>
      <c r="FB83" s="725"/>
      <c r="FC83" s="725"/>
      <c r="FD83" s="725"/>
      <c r="FE83" s="725"/>
      <c r="FF83" s="725"/>
      <c r="FG83" s="725"/>
      <c r="FH83" s="725"/>
      <c r="FI83" s="726"/>
      <c r="FJ83" s="476"/>
      <c r="FK83" s="1167"/>
      <c r="FL83" s="1167"/>
      <c r="FM83" s="1167"/>
      <c r="FN83" s="1167"/>
      <c r="FO83" s="1167"/>
      <c r="FP83" s="1167"/>
      <c r="FQ83" s="1167"/>
      <c r="FR83" s="1167"/>
      <c r="FS83" s="1167"/>
      <c r="FT83" s="1167"/>
      <c r="FU83" s="1167"/>
      <c r="FV83" s="1167"/>
      <c r="FW83" s="1167"/>
      <c r="FX83" s="1167"/>
      <c r="FY83" s="1167"/>
      <c r="FZ83" s="1167"/>
      <c r="GA83" s="1167"/>
      <c r="GB83" s="1167"/>
      <c r="GC83" s="1167"/>
      <c r="GD83" s="1167"/>
      <c r="GE83" s="1167"/>
      <c r="GF83" s="1167"/>
      <c r="GG83" s="1167"/>
      <c r="GH83" s="1167"/>
      <c r="GI83" s="1167"/>
      <c r="GJ83" s="1167"/>
      <c r="GK83" s="1167"/>
    </row>
    <row r="84" spans="1:193" ht="4.5" customHeight="1" x14ac:dyDescent="0.15">
      <c r="A84" s="685"/>
      <c r="B84" s="686"/>
      <c r="C84" s="686"/>
      <c r="D84" s="1173"/>
      <c r="E84" s="633"/>
      <c r="F84" s="633"/>
      <c r="G84" s="633"/>
      <c r="H84" s="633"/>
      <c r="I84" s="633"/>
      <c r="J84" s="634"/>
      <c r="K84" s="648"/>
      <c r="L84" s="649"/>
      <c r="M84" s="649"/>
      <c r="N84" s="649"/>
      <c r="O84" s="649"/>
      <c r="P84" s="649"/>
      <c r="Q84" s="649"/>
      <c r="R84" s="650"/>
      <c r="S84" s="654"/>
      <c r="T84" s="654"/>
      <c r="U84" s="654"/>
      <c r="V84" s="654"/>
      <c r="W84" s="654"/>
      <c r="X84" s="654"/>
      <c r="Y84" s="654"/>
      <c r="Z84" s="654"/>
      <c r="AA84" s="654"/>
      <c r="AB84" s="654"/>
      <c r="AC84" s="654"/>
      <c r="AD84" s="654"/>
      <c r="AE84" s="654"/>
      <c r="AF84" s="654"/>
      <c r="AG84" s="654"/>
      <c r="AH84" s="654"/>
      <c r="AI84" s="654"/>
      <c r="AJ84" s="654"/>
      <c r="AK84" s="654"/>
      <c r="AL84" s="654"/>
      <c r="AM84" s="654"/>
      <c r="AN84" s="654"/>
      <c r="AO84" s="654"/>
      <c r="AP84" s="654"/>
      <c r="AQ84" s="654"/>
      <c r="AR84" s="654"/>
      <c r="AS84" s="654"/>
      <c r="AT84" s="654"/>
      <c r="AU84" s="654"/>
      <c r="AV84" s="654"/>
      <c r="AW84" s="654"/>
      <c r="AX84" s="654"/>
      <c r="AY84" s="654"/>
      <c r="AZ84" s="654"/>
      <c r="BA84" s="654"/>
      <c r="BB84" s="654"/>
      <c r="BC84" s="654"/>
      <c r="BD84" s="654"/>
      <c r="BE84" s="654"/>
      <c r="BF84" s="747"/>
      <c r="BG84" s="473"/>
      <c r="BH84" s="473"/>
      <c r="BI84" s="473"/>
      <c r="BJ84" s="473"/>
      <c r="BK84" s="473"/>
      <c r="BL84" s="473"/>
      <c r="BM84" s="473"/>
      <c r="BN84" s="473"/>
      <c r="BO84" s="473"/>
      <c r="BP84" s="473"/>
      <c r="BQ84" s="473"/>
      <c r="BR84" s="473"/>
      <c r="BS84" s="473"/>
      <c r="BT84" s="473"/>
      <c r="BU84" s="473"/>
      <c r="BV84" s="483"/>
      <c r="BW84" s="483"/>
      <c r="BX84" s="483"/>
      <c r="BY84" s="481"/>
      <c r="BZ84" s="481"/>
      <c r="CA84" s="481"/>
      <c r="CB84" s="481"/>
      <c r="CC84" s="481"/>
      <c r="CD84" s="481"/>
      <c r="CE84" s="481"/>
      <c r="CF84" s="481"/>
      <c r="CG84" s="481"/>
      <c r="CH84" s="481"/>
      <c r="CI84" s="481"/>
      <c r="CJ84" s="481"/>
      <c r="CK84" s="481"/>
      <c r="CL84" s="481"/>
      <c r="CM84" s="481"/>
      <c r="CN84" s="481"/>
      <c r="CO84" s="481"/>
      <c r="CP84" s="481"/>
      <c r="CQ84" s="481"/>
      <c r="CR84" s="481"/>
      <c r="CT84" s="1294"/>
      <c r="CU84" s="1295"/>
      <c r="CV84" s="1295"/>
      <c r="CW84" s="1295"/>
      <c r="CX84" s="1295"/>
      <c r="CY84" s="1295"/>
      <c r="CZ84" s="1295"/>
      <c r="DA84" s="1296"/>
      <c r="DB84" s="784"/>
      <c r="DC84" s="785"/>
      <c r="DD84" s="785"/>
      <c r="DE84" s="785"/>
      <c r="DF84" s="785"/>
      <c r="DG84" s="785"/>
      <c r="DH84" s="785"/>
      <c r="DI84" s="785"/>
      <c r="DJ84" s="785"/>
      <c r="DK84" s="785"/>
      <c r="DL84" s="785"/>
      <c r="DM84" s="785"/>
      <c r="DN84" s="785"/>
      <c r="DO84" s="785"/>
      <c r="DP84" s="785"/>
      <c r="DQ84" s="785"/>
      <c r="DR84" s="785"/>
      <c r="DS84" s="785"/>
      <c r="DT84" s="785"/>
      <c r="DU84" s="785"/>
      <c r="DV84" s="785"/>
      <c r="DW84" s="785"/>
      <c r="DX84" s="785"/>
      <c r="DY84" s="785"/>
      <c r="DZ84" s="785"/>
      <c r="EA84" s="785"/>
      <c r="EB84" s="785"/>
      <c r="EC84" s="785"/>
      <c r="ED84" s="785"/>
      <c r="EE84" s="785"/>
      <c r="EF84" s="785"/>
      <c r="EG84" s="785"/>
      <c r="EH84" s="785"/>
      <c r="EI84" s="785"/>
      <c r="EJ84" s="785"/>
      <c r="EK84" s="785"/>
      <c r="EL84" s="743"/>
      <c r="EM84" s="744"/>
      <c r="EN84" s="744"/>
      <c r="EO84" s="744"/>
      <c r="EP84" s="744"/>
      <c r="EQ84" s="744"/>
      <c r="ER84" s="744"/>
      <c r="ES84" s="744"/>
      <c r="ET84" s="744"/>
      <c r="EU84" s="744"/>
      <c r="EV84" s="744"/>
      <c r="EW84" s="745"/>
      <c r="EX84" s="727"/>
      <c r="EY84" s="727"/>
      <c r="EZ84" s="727"/>
      <c r="FA84" s="727"/>
      <c r="FB84" s="727"/>
      <c r="FC84" s="727"/>
      <c r="FD84" s="727"/>
      <c r="FE84" s="727"/>
      <c r="FF84" s="727"/>
      <c r="FG84" s="727"/>
      <c r="FH84" s="727"/>
      <c r="FI84" s="728"/>
      <c r="FJ84" s="476"/>
      <c r="FK84" s="1159"/>
      <c r="FL84" s="1160"/>
      <c r="FM84" s="1160"/>
      <c r="FN84" s="1160"/>
      <c r="FO84" s="1155" t="s">
        <v>99</v>
      </c>
      <c r="FP84" s="1155"/>
      <c r="FQ84" s="1155"/>
      <c r="FR84" s="1155"/>
      <c r="FS84" s="1155"/>
      <c r="FT84" s="1155"/>
      <c r="FU84" s="1155"/>
      <c r="FV84" s="1155"/>
      <c r="FW84" s="1155"/>
      <c r="FX84" s="1155"/>
      <c r="FY84" s="1155" t="s">
        <v>110</v>
      </c>
      <c r="FZ84" s="1155"/>
      <c r="GA84" s="1155"/>
      <c r="GB84" s="1155"/>
      <c r="GC84" s="1155"/>
      <c r="GD84" s="1155"/>
      <c r="GE84" s="1155"/>
      <c r="GF84" s="1155"/>
      <c r="GG84" s="1155"/>
      <c r="GH84" s="1155"/>
      <c r="GI84" s="1155"/>
      <c r="GJ84" s="1155"/>
      <c r="GK84" s="1156"/>
    </row>
    <row r="85" spans="1:193" ht="4.5" customHeight="1" x14ac:dyDescent="0.15">
      <c r="A85" s="685"/>
      <c r="B85" s="686"/>
      <c r="C85" s="686"/>
      <c r="D85" s="1173"/>
      <c r="E85" s="633"/>
      <c r="F85" s="633"/>
      <c r="G85" s="633"/>
      <c r="H85" s="633"/>
      <c r="I85" s="633"/>
      <c r="J85" s="634"/>
      <c r="K85" s="648"/>
      <c r="L85" s="649"/>
      <c r="M85" s="649"/>
      <c r="N85" s="649"/>
      <c r="O85" s="649"/>
      <c r="P85" s="649"/>
      <c r="Q85" s="649"/>
      <c r="R85" s="650"/>
      <c r="S85" s="654"/>
      <c r="T85" s="654"/>
      <c r="U85" s="654"/>
      <c r="V85" s="654"/>
      <c r="W85" s="654"/>
      <c r="X85" s="654"/>
      <c r="Y85" s="654"/>
      <c r="Z85" s="654"/>
      <c r="AA85" s="654"/>
      <c r="AB85" s="654"/>
      <c r="AC85" s="654"/>
      <c r="AD85" s="654"/>
      <c r="AE85" s="654"/>
      <c r="AF85" s="654"/>
      <c r="AG85" s="654"/>
      <c r="AH85" s="654"/>
      <c r="AI85" s="654"/>
      <c r="AJ85" s="654"/>
      <c r="AK85" s="654"/>
      <c r="AL85" s="654"/>
      <c r="AM85" s="654"/>
      <c r="AN85" s="654"/>
      <c r="AO85" s="654"/>
      <c r="AP85" s="654"/>
      <c r="AQ85" s="654"/>
      <c r="AR85" s="654"/>
      <c r="AS85" s="654"/>
      <c r="AT85" s="654"/>
      <c r="AU85" s="654"/>
      <c r="AV85" s="654"/>
      <c r="AW85" s="654"/>
      <c r="AX85" s="654"/>
      <c r="AY85" s="654"/>
      <c r="AZ85" s="654"/>
      <c r="BA85" s="654"/>
      <c r="BB85" s="654"/>
      <c r="BC85" s="654"/>
      <c r="BD85" s="654"/>
      <c r="BE85" s="654"/>
      <c r="BF85" s="747"/>
      <c r="BG85" s="474"/>
      <c r="BH85" s="474"/>
      <c r="BI85" s="701" t="s">
        <v>43</v>
      </c>
      <c r="BJ85" s="702"/>
      <c r="BK85" s="702"/>
      <c r="BL85" s="702"/>
      <c r="BM85" s="702"/>
      <c r="BN85" s="702"/>
      <c r="BO85" s="702"/>
      <c r="BP85" s="702"/>
      <c r="BQ85" s="702"/>
      <c r="BR85" s="702"/>
      <c r="BS85" s="702"/>
      <c r="BT85" s="702"/>
      <c r="BU85" s="702"/>
      <c r="BV85" s="703"/>
      <c r="BW85" s="905">
        <v>109</v>
      </c>
      <c r="BX85" s="906"/>
      <c r="BY85" s="907"/>
      <c r="BZ85" s="908"/>
      <c r="CA85" s="804" t="str">
        <f>入力シート!$AA19</f>
        <v/>
      </c>
      <c r="CB85" s="804"/>
      <c r="CC85" s="804" t="str">
        <f>入力シート!$AB19</f>
        <v/>
      </c>
      <c r="CD85" s="804"/>
      <c r="CE85" s="804" t="str">
        <f>入力シート!$AC19</f>
        <v/>
      </c>
      <c r="CF85" s="941"/>
      <c r="CG85" s="939" t="str">
        <f>入力シート!$AD19</f>
        <v/>
      </c>
      <c r="CH85" s="804"/>
      <c r="CI85" s="804" t="str">
        <f>入力シート!$AE19</f>
        <v/>
      </c>
      <c r="CJ85" s="804"/>
      <c r="CK85" s="804" t="str">
        <f>入力シート!$AF19</f>
        <v/>
      </c>
      <c r="CL85" s="913"/>
      <c r="CM85" s="940" t="str">
        <f>入力シート!$AG19</f>
        <v/>
      </c>
      <c r="CN85" s="804"/>
      <c r="CO85" s="804" t="str">
        <f>入力シート!$AH19</f>
        <v/>
      </c>
      <c r="CP85" s="804"/>
      <c r="CQ85" s="804" t="str">
        <f>入力シート!$AI19</f>
        <v/>
      </c>
      <c r="CR85" s="913"/>
      <c r="CT85" s="1294"/>
      <c r="CU85" s="1295"/>
      <c r="CV85" s="1295"/>
      <c r="CW85" s="1295"/>
      <c r="CX85" s="1295"/>
      <c r="CY85" s="1295"/>
      <c r="CZ85" s="1295"/>
      <c r="DA85" s="1296"/>
      <c r="DB85" s="784"/>
      <c r="DC85" s="785"/>
      <c r="DD85" s="785"/>
      <c r="DE85" s="785"/>
      <c r="DF85" s="785"/>
      <c r="DG85" s="785"/>
      <c r="DH85" s="785"/>
      <c r="DI85" s="785"/>
      <c r="DJ85" s="785"/>
      <c r="DK85" s="785"/>
      <c r="DL85" s="785"/>
      <c r="DM85" s="785"/>
      <c r="DN85" s="785"/>
      <c r="DO85" s="785"/>
      <c r="DP85" s="785"/>
      <c r="DQ85" s="785"/>
      <c r="DR85" s="785"/>
      <c r="DS85" s="785"/>
      <c r="DT85" s="785"/>
      <c r="DU85" s="785"/>
      <c r="DV85" s="785"/>
      <c r="DW85" s="785"/>
      <c r="DX85" s="785"/>
      <c r="DY85" s="785"/>
      <c r="DZ85" s="785"/>
      <c r="EA85" s="785"/>
      <c r="EB85" s="785"/>
      <c r="EC85" s="785"/>
      <c r="ED85" s="785"/>
      <c r="EE85" s="785"/>
      <c r="EF85" s="785"/>
      <c r="EG85" s="785"/>
      <c r="EH85" s="785"/>
      <c r="EI85" s="785"/>
      <c r="EJ85" s="785"/>
      <c r="EK85" s="785"/>
      <c r="EL85" s="743"/>
      <c r="EM85" s="744"/>
      <c r="EN85" s="744"/>
      <c r="EO85" s="744"/>
      <c r="EP85" s="744"/>
      <c r="EQ85" s="744"/>
      <c r="ER85" s="744"/>
      <c r="ES85" s="744"/>
      <c r="ET85" s="744"/>
      <c r="EU85" s="744"/>
      <c r="EV85" s="744"/>
      <c r="EW85" s="745"/>
      <c r="EX85" s="727"/>
      <c r="EY85" s="727"/>
      <c r="EZ85" s="727"/>
      <c r="FA85" s="727"/>
      <c r="FB85" s="727"/>
      <c r="FC85" s="727"/>
      <c r="FD85" s="727"/>
      <c r="FE85" s="727"/>
      <c r="FF85" s="727"/>
      <c r="FG85" s="727"/>
      <c r="FH85" s="727"/>
      <c r="FI85" s="728"/>
      <c r="FJ85" s="475"/>
      <c r="FK85" s="1161"/>
      <c r="FL85" s="1162"/>
      <c r="FM85" s="1162"/>
      <c r="FN85" s="1162"/>
      <c r="FO85" s="1157"/>
      <c r="FP85" s="1157"/>
      <c r="FQ85" s="1157"/>
      <c r="FR85" s="1157"/>
      <c r="FS85" s="1157"/>
      <c r="FT85" s="1157"/>
      <c r="FU85" s="1157"/>
      <c r="FV85" s="1157"/>
      <c r="FW85" s="1157"/>
      <c r="FX85" s="1157"/>
      <c r="FY85" s="1157"/>
      <c r="FZ85" s="1157"/>
      <c r="GA85" s="1157"/>
      <c r="GB85" s="1157"/>
      <c r="GC85" s="1157"/>
      <c r="GD85" s="1157"/>
      <c r="GE85" s="1157"/>
      <c r="GF85" s="1157"/>
      <c r="GG85" s="1157"/>
      <c r="GH85" s="1157"/>
      <c r="GI85" s="1157"/>
      <c r="GJ85" s="1157"/>
      <c r="GK85" s="1158"/>
    </row>
    <row r="86" spans="1:193" ht="4.5" customHeight="1" x14ac:dyDescent="0.15">
      <c r="A86" s="685"/>
      <c r="B86" s="686"/>
      <c r="C86" s="686"/>
      <c r="D86" s="1174"/>
      <c r="E86" s="692"/>
      <c r="F86" s="692"/>
      <c r="G86" s="692"/>
      <c r="H86" s="692"/>
      <c r="I86" s="692"/>
      <c r="J86" s="693"/>
      <c r="K86" s="1152"/>
      <c r="L86" s="1153"/>
      <c r="M86" s="1153"/>
      <c r="N86" s="1153"/>
      <c r="O86" s="1153"/>
      <c r="P86" s="1153"/>
      <c r="Q86" s="1153"/>
      <c r="R86" s="1154"/>
      <c r="S86" s="654"/>
      <c r="T86" s="654"/>
      <c r="U86" s="654"/>
      <c r="V86" s="654"/>
      <c r="W86" s="654"/>
      <c r="X86" s="654"/>
      <c r="Y86" s="654"/>
      <c r="Z86" s="654"/>
      <c r="AA86" s="654"/>
      <c r="AB86" s="654"/>
      <c r="AC86" s="654"/>
      <c r="AD86" s="654"/>
      <c r="AE86" s="654"/>
      <c r="AF86" s="654"/>
      <c r="AG86" s="654"/>
      <c r="AH86" s="654"/>
      <c r="AI86" s="654"/>
      <c r="AJ86" s="654"/>
      <c r="AK86" s="654"/>
      <c r="AL86" s="654"/>
      <c r="AM86" s="654"/>
      <c r="AN86" s="654"/>
      <c r="AO86" s="654"/>
      <c r="AP86" s="654"/>
      <c r="AQ86" s="654"/>
      <c r="AR86" s="654"/>
      <c r="AS86" s="654"/>
      <c r="AT86" s="654"/>
      <c r="AU86" s="654"/>
      <c r="AV86" s="654"/>
      <c r="AW86" s="654"/>
      <c r="AX86" s="654"/>
      <c r="AY86" s="654"/>
      <c r="AZ86" s="654"/>
      <c r="BA86" s="654"/>
      <c r="BB86" s="654"/>
      <c r="BC86" s="654"/>
      <c r="BD86" s="654"/>
      <c r="BE86" s="654"/>
      <c r="BF86" s="747"/>
      <c r="BG86" s="474"/>
      <c r="BH86" s="474"/>
      <c r="BI86" s="696"/>
      <c r="BJ86" s="697"/>
      <c r="BK86" s="697"/>
      <c r="BL86" s="697"/>
      <c r="BM86" s="697"/>
      <c r="BN86" s="697"/>
      <c r="BO86" s="697"/>
      <c r="BP86" s="697"/>
      <c r="BQ86" s="697"/>
      <c r="BR86" s="697"/>
      <c r="BS86" s="697"/>
      <c r="BT86" s="697"/>
      <c r="BU86" s="697"/>
      <c r="BV86" s="698"/>
      <c r="BW86" s="699"/>
      <c r="BX86" s="700"/>
      <c r="BY86" s="656"/>
      <c r="BZ86" s="657"/>
      <c r="CA86" s="695"/>
      <c r="CB86" s="695"/>
      <c r="CC86" s="695"/>
      <c r="CD86" s="695"/>
      <c r="CE86" s="695"/>
      <c r="CF86" s="805"/>
      <c r="CG86" s="808"/>
      <c r="CH86" s="695"/>
      <c r="CI86" s="695"/>
      <c r="CJ86" s="695"/>
      <c r="CK86" s="695"/>
      <c r="CL86" s="754"/>
      <c r="CM86" s="832"/>
      <c r="CN86" s="695"/>
      <c r="CO86" s="695"/>
      <c r="CP86" s="695"/>
      <c r="CQ86" s="695"/>
      <c r="CR86" s="754"/>
      <c r="CT86" s="1294"/>
      <c r="CU86" s="1295"/>
      <c r="CV86" s="1295"/>
      <c r="CW86" s="1295"/>
      <c r="CX86" s="1295"/>
      <c r="CY86" s="1295"/>
      <c r="CZ86" s="1295"/>
      <c r="DA86" s="1296"/>
      <c r="DB86" s="784"/>
      <c r="DC86" s="785"/>
      <c r="DD86" s="785"/>
      <c r="DE86" s="785"/>
      <c r="DF86" s="785"/>
      <c r="DG86" s="785"/>
      <c r="DH86" s="785"/>
      <c r="DI86" s="785"/>
      <c r="DJ86" s="785"/>
      <c r="DK86" s="785"/>
      <c r="DL86" s="785"/>
      <c r="DM86" s="785"/>
      <c r="DN86" s="785"/>
      <c r="DO86" s="785"/>
      <c r="DP86" s="785"/>
      <c r="DQ86" s="785"/>
      <c r="DR86" s="785"/>
      <c r="DS86" s="785"/>
      <c r="DT86" s="785"/>
      <c r="DU86" s="785"/>
      <c r="DV86" s="785"/>
      <c r="DW86" s="785"/>
      <c r="DX86" s="785"/>
      <c r="DY86" s="785"/>
      <c r="DZ86" s="785"/>
      <c r="EA86" s="785"/>
      <c r="EB86" s="785"/>
      <c r="EC86" s="785"/>
      <c r="ED86" s="785"/>
      <c r="EE86" s="785"/>
      <c r="EF86" s="785"/>
      <c r="EG86" s="785"/>
      <c r="EH86" s="785"/>
      <c r="EI86" s="785"/>
      <c r="EJ86" s="785"/>
      <c r="EK86" s="785"/>
      <c r="EL86" s="743"/>
      <c r="EM86" s="744"/>
      <c r="EN86" s="744"/>
      <c r="EO86" s="744"/>
      <c r="EP86" s="744"/>
      <c r="EQ86" s="744"/>
      <c r="ER86" s="744"/>
      <c r="ES86" s="744"/>
      <c r="ET86" s="744"/>
      <c r="EU86" s="744"/>
      <c r="EV86" s="744"/>
      <c r="EW86" s="745"/>
      <c r="EX86" s="727"/>
      <c r="EY86" s="727"/>
      <c r="EZ86" s="727"/>
      <c r="FA86" s="727"/>
      <c r="FB86" s="727"/>
      <c r="FC86" s="727"/>
      <c r="FD86" s="727"/>
      <c r="FE86" s="727"/>
      <c r="FF86" s="727"/>
      <c r="FG86" s="727"/>
      <c r="FH86" s="727"/>
      <c r="FI86" s="728"/>
      <c r="FJ86" s="475"/>
      <c r="FK86" s="1161"/>
      <c r="FL86" s="1162"/>
      <c r="FM86" s="1162"/>
      <c r="FN86" s="1162"/>
      <c r="FO86" s="1157"/>
      <c r="FP86" s="1157"/>
      <c r="FQ86" s="1157"/>
      <c r="FR86" s="1157"/>
      <c r="FS86" s="1157"/>
      <c r="FT86" s="1157"/>
      <c r="FU86" s="1157"/>
      <c r="FV86" s="1157"/>
      <c r="FW86" s="1157"/>
      <c r="FX86" s="1157"/>
      <c r="FY86" s="1157"/>
      <c r="FZ86" s="1157"/>
      <c r="GA86" s="1157"/>
      <c r="GB86" s="1157"/>
      <c r="GC86" s="1157"/>
      <c r="GD86" s="1157"/>
      <c r="GE86" s="1157"/>
      <c r="GF86" s="1157"/>
      <c r="GG86" s="1157"/>
      <c r="GH86" s="1157"/>
      <c r="GI86" s="1157"/>
      <c r="GJ86" s="1157"/>
      <c r="GK86" s="1158"/>
    </row>
    <row r="87" spans="1:193" ht="4.5" customHeight="1" x14ac:dyDescent="0.15">
      <c r="A87" s="629" t="s">
        <v>6</v>
      </c>
      <c r="B87" s="630"/>
      <c r="C87" s="630"/>
      <c r="D87" s="630"/>
      <c r="E87" s="630"/>
      <c r="F87" s="630"/>
      <c r="G87" s="630"/>
      <c r="H87" s="630"/>
      <c r="I87" s="630"/>
      <c r="J87" s="631"/>
      <c r="K87" s="638" t="s">
        <v>379</v>
      </c>
      <c r="L87" s="638"/>
      <c r="M87" s="638"/>
      <c r="N87" s="638"/>
      <c r="O87" s="638"/>
      <c r="P87" s="638"/>
      <c r="Q87" s="638"/>
      <c r="R87" s="638"/>
      <c r="S87" s="638" t="s">
        <v>99</v>
      </c>
      <c r="T87" s="638"/>
      <c r="U87" s="638"/>
      <c r="V87" s="638"/>
      <c r="W87" s="638"/>
      <c r="X87" s="638"/>
      <c r="Y87" s="638"/>
      <c r="Z87" s="638"/>
      <c r="AA87" s="638"/>
      <c r="AB87" s="638"/>
      <c r="AC87" s="638" t="s">
        <v>101</v>
      </c>
      <c r="AD87" s="638"/>
      <c r="AE87" s="638"/>
      <c r="AF87" s="638"/>
      <c r="AG87" s="638"/>
      <c r="AH87" s="638"/>
      <c r="AI87" s="638"/>
      <c r="AJ87" s="638"/>
      <c r="AK87" s="638"/>
      <c r="AL87" s="638" t="s">
        <v>130</v>
      </c>
      <c r="AM87" s="638"/>
      <c r="AN87" s="638"/>
      <c r="AO87" s="638"/>
      <c r="AP87" s="638"/>
      <c r="AQ87" s="638"/>
      <c r="AR87" s="638"/>
      <c r="AS87" s="638"/>
      <c r="AT87" s="638"/>
      <c r="AU87" s="639" t="s">
        <v>102</v>
      </c>
      <c r="AV87" s="640"/>
      <c r="AW87" s="640"/>
      <c r="AX87" s="640"/>
      <c r="AY87" s="640"/>
      <c r="AZ87" s="640"/>
      <c r="BA87" s="640"/>
      <c r="BB87" s="640"/>
      <c r="BC87" s="640"/>
      <c r="BD87" s="640"/>
      <c r="BE87" s="640"/>
      <c r="BF87" s="641"/>
      <c r="BG87" s="474"/>
      <c r="BH87" s="474"/>
      <c r="BI87" s="696"/>
      <c r="BJ87" s="697"/>
      <c r="BK87" s="697"/>
      <c r="BL87" s="697"/>
      <c r="BM87" s="697"/>
      <c r="BN87" s="697"/>
      <c r="BO87" s="697"/>
      <c r="BP87" s="697"/>
      <c r="BQ87" s="697"/>
      <c r="BR87" s="697"/>
      <c r="BS87" s="697"/>
      <c r="BT87" s="697"/>
      <c r="BU87" s="697"/>
      <c r="BV87" s="698"/>
      <c r="BW87" s="699"/>
      <c r="BX87" s="700"/>
      <c r="BY87" s="656"/>
      <c r="BZ87" s="657"/>
      <c r="CA87" s="695"/>
      <c r="CB87" s="695"/>
      <c r="CC87" s="695"/>
      <c r="CD87" s="695"/>
      <c r="CE87" s="695"/>
      <c r="CF87" s="805"/>
      <c r="CG87" s="808"/>
      <c r="CH87" s="695"/>
      <c r="CI87" s="695"/>
      <c r="CJ87" s="695"/>
      <c r="CK87" s="695"/>
      <c r="CL87" s="754"/>
      <c r="CM87" s="832"/>
      <c r="CN87" s="695"/>
      <c r="CO87" s="695"/>
      <c r="CP87" s="695"/>
      <c r="CQ87" s="695"/>
      <c r="CR87" s="754"/>
      <c r="CT87" s="1294"/>
      <c r="CU87" s="1295"/>
      <c r="CV87" s="1295"/>
      <c r="CW87" s="1295"/>
      <c r="CX87" s="1295"/>
      <c r="CY87" s="1295"/>
      <c r="CZ87" s="1295"/>
      <c r="DA87" s="1296"/>
      <c r="DB87" s="1078"/>
      <c r="DC87" s="1012"/>
      <c r="DD87" s="1012"/>
      <c r="DE87" s="1012"/>
      <c r="DF87" s="1012"/>
      <c r="DG87" s="1012"/>
      <c r="DH87" s="1012"/>
      <c r="DI87" s="1012"/>
      <c r="DJ87" s="1012"/>
      <c r="DK87" s="1012"/>
      <c r="DL87" s="1012"/>
      <c r="DM87" s="1012"/>
      <c r="DN87" s="1012"/>
      <c r="DO87" s="1012"/>
      <c r="DP87" s="1012"/>
      <c r="DQ87" s="1012"/>
      <c r="DR87" s="1012"/>
      <c r="DS87" s="1012"/>
      <c r="DT87" s="1012"/>
      <c r="DU87" s="1012"/>
      <c r="DV87" s="1012"/>
      <c r="DW87" s="1012"/>
      <c r="DX87" s="1012"/>
      <c r="DY87" s="1012"/>
      <c r="DZ87" s="1012"/>
      <c r="EA87" s="1012"/>
      <c r="EB87" s="1012"/>
      <c r="EC87" s="1012"/>
      <c r="ED87" s="1012"/>
      <c r="EE87" s="1012"/>
      <c r="EF87" s="1012"/>
      <c r="EG87" s="1012"/>
      <c r="EH87" s="1012"/>
      <c r="EI87" s="1012"/>
      <c r="EJ87" s="1012"/>
      <c r="EK87" s="1012"/>
      <c r="EL87" s="749"/>
      <c r="EM87" s="750"/>
      <c r="EN87" s="750"/>
      <c r="EO87" s="750"/>
      <c r="EP87" s="750"/>
      <c r="EQ87" s="750"/>
      <c r="ER87" s="750"/>
      <c r="ES87" s="750"/>
      <c r="ET87" s="750"/>
      <c r="EU87" s="750"/>
      <c r="EV87" s="750"/>
      <c r="EW87" s="751"/>
      <c r="EX87" s="729"/>
      <c r="EY87" s="729"/>
      <c r="EZ87" s="729"/>
      <c r="FA87" s="729"/>
      <c r="FB87" s="729"/>
      <c r="FC87" s="729"/>
      <c r="FD87" s="729"/>
      <c r="FE87" s="729"/>
      <c r="FF87" s="729"/>
      <c r="FG87" s="729"/>
      <c r="FH87" s="729"/>
      <c r="FI87" s="730"/>
      <c r="FJ87" s="475"/>
      <c r="FK87" s="994" t="s">
        <v>111</v>
      </c>
      <c r="FL87" s="995"/>
      <c r="FM87" s="995"/>
      <c r="FN87" s="995"/>
      <c r="FO87" s="991" t="str">
        <f>IF(入力シート!$I20="","",入力シート!$I20)</f>
        <v/>
      </c>
      <c r="FP87" s="991"/>
      <c r="FQ87" s="991"/>
      <c r="FR87" s="991"/>
      <c r="FS87" s="991"/>
      <c r="FT87" s="991"/>
      <c r="FU87" s="991"/>
      <c r="FV87" s="991"/>
      <c r="FW87" s="991"/>
      <c r="FX87" s="991"/>
      <c r="FY87" s="992" t="str">
        <f>IF(入力シート!$H20="","",入力シート!$H20)</f>
        <v/>
      </c>
      <c r="FZ87" s="992"/>
      <c r="GA87" s="992"/>
      <c r="GB87" s="992"/>
      <c r="GC87" s="992"/>
      <c r="GD87" s="992"/>
      <c r="GE87" s="992"/>
      <c r="GF87" s="992"/>
      <c r="GG87" s="992"/>
      <c r="GH87" s="992"/>
      <c r="GI87" s="992"/>
      <c r="GJ87" s="992"/>
      <c r="GK87" s="993"/>
    </row>
    <row r="88" spans="1:193" ht="4.5" customHeight="1" x14ac:dyDescent="0.15">
      <c r="A88" s="632"/>
      <c r="B88" s="633"/>
      <c r="C88" s="633"/>
      <c r="D88" s="633"/>
      <c r="E88" s="633"/>
      <c r="F88" s="633"/>
      <c r="G88" s="633"/>
      <c r="H88" s="633"/>
      <c r="I88" s="633"/>
      <c r="J88" s="634"/>
      <c r="K88" s="638"/>
      <c r="L88" s="638"/>
      <c r="M88" s="638"/>
      <c r="N88" s="638"/>
      <c r="O88" s="638"/>
      <c r="P88" s="638"/>
      <c r="Q88" s="638"/>
      <c r="R88" s="638"/>
      <c r="S88" s="638"/>
      <c r="T88" s="638"/>
      <c r="U88" s="638"/>
      <c r="V88" s="638"/>
      <c r="W88" s="638"/>
      <c r="X88" s="638"/>
      <c r="Y88" s="638"/>
      <c r="Z88" s="638"/>
      <c r="AA88" s="638"/>
      <c r="AB88" s="638"/>
      <c r="AC88" s="638"/>
      <c r="AD88" s="638"/>
      <c r="AE88" s="638"/>
      <c r="AF88" s="638"/>
      <c r="AG88" s="638"/>
      <c r="AH88" s="638"/>
      <c r="AI88" s="638"/>
      <c r="AJ88" s="638"/>
      <c r="AK88" s="638"/>
      <c r="AL88" s="638"/>
      <c r="AM88" s="638"/>
      <c r="AN88" s="638"/>
      <c r="AO88" s="638"/>
      <c r="AP88" s="638"/>
      <c r="AQ88" s="638"/>
      <c r="AR88" s="638"/>
      <c r="AS88" s="638"/>
      <c r="AT88" s="638"/>
      <c r="AU88" s="642"/>
      <c r="AV88" s="643"/>
      <c r="AW88" s="643"/>
      <c r="AX88" s="643"/>
      <c r="AY88" s="643"/>
      <c r="AZ88" s="643"/>
      <c r="BA88" s="643"/>
      <c r="BB88" s="643"/>
      <c r="BC88" s="643"/>
      <c r="BD88" s="643"/>
      <c r="BE88" s="643"/>
      <c r="BF88" s="644"/>
      <c r="BG88" s="474"/>
      <c r="BH88" s="474"/>
      <c r="BI88" s="696"/>
      <c r="BJ88" s="697"/>
      <c r="BK88" s="697"/>
      <c r="BL88" s="697"/>
      <c r="BM88" s="697"/>
      <c r="BN88" s="697"/>
      <c r="BO88" s="697"/>
      <c r="BP88" s="697"/>
      <c r="BQ88" s="697"/>
      <c r="BR88" s="697"/>
      <c r="BS88" s="697"/>
      <c r="BT88" s="697"/>
      <c r="BU88" s="697"/>
      <c r="BV88" s="698"/>
      <c r="BW88" s="699"/>
      <c r="BX88" s="700"/>
      <c r="BY88" s="656"/>
      <c r="BZ88" s="657"/>
      <c r="CA88" s="695"/>
      <c r="CB88" s="695"/>
      <c r="CC88" s="695"/>
      <c r="CD88" s="695"/>
      <c r="CE88" s="695"/>
      <c r="CF88" s="805"/>
      <c r="CG88" s="808"/>
      <c r="CH88" s="695"/>
      <c r="CI88" s="695"/>
      <c r="CJ88" s="695"/>
      <c r="CK88" s="695"/>
      <c r="CL88" s="754"/>
      <c r="CM88" s="832"/>
      <c r="CN88" s="695"/>
      <c r="CO88" s="695"/>
      <c r="CP88" s="695"/>
      <c r="CQ88" s="695"/>
      <c r="CR88" s="754"/>
      <c r="CT88" s="1294"/>
      <c r="CU88" s="1295"/>
      <c r="CV88" s="1295"/>
      <c r="CW88" s="1295"/>
      <c r="CX88" s="1295"/>
      <c r="CY88" s="1295"/>
      <c r="CZ88" s="1295"/>
      <c r="DA88" s="1296"/>
      <c r="DB88" s="1074" t="s">
        <v>207</v>
      </c>
      <c r="DC88" s="946"/>
      <c r="DD88" s="946"/>
      <c r="DE88" s="946"/>
      <c r="DF88" s="946"/>
      <c r="DG88" s="1075"/>
      <c r="DH88" s="792" t="str">
        <f>入力シート!$O$87</f>
        <v/>
      </c>
      <c r="DI88" s="793"/>
      <c r="DJ88" s="793"/>
      <c r="DK88" s="793"/>
      <c r="DL88" s="793"/>
      <c r="DM88" s="793"/>
      <c r="DN88" s="793"/>
      <c r="DO88" s="793"/>
      <c r="DP88" s="793"/>
      <c r="DQ88" s="793"/>
      <c r="DR88" s="793"/>
      <c r="DS88" s="793"/>
      <c r="DT88" s="793"/>
      <c r="DU88" s="793"/>
      <c r="DV88" s="793"/>
      <c r="DW88" s="793"/>
      <c r="DX88" s="793"/>
      <c r="DY88" s="793"/>
      <c r="DZ88" s="793"/>
      <c r="EA88" s="793"/>
      <c r="EB88" s="793"/>
      <c r="EC88" s="793"/>
      <c r="ED88" s="793"/>
      <c r="EE88" s="793"/>
      <c r="EF88" s="794"/>
      <c r="EG88" s="638" t="s">
        <v>24</v>
      </c>
      <c r="EH88" s="720"/>
      <c r="EI88" s="720"/>
      <c r="EJ88" s="720"/>
      <c r="EK88" s="720"/>
      <c r="EL88" s="720"/>
      <c r="EM88" s="720"/>
      <c r="EN88" s="720"/>
      <c r="EO88" s="720"/>
      <c r="EP88" s="720"/>
      <c r="EQ88" s="720"/>
      <c r="ER88" s="720"/>
      <c r="ES88" s="720"/>
      <c r="ET88" s="720"/>
      <c r="EU88" s="720"/>
      <c r="EV88" s="720"/>
      <c r="EW88" s="720"/>
      <c r="EX88" s="638" t="s">
        <v>158</v>
      </c>
      <c r="EY88" s="638"/>
      <c r="EZ88" s="638"/>
      <c r="FA88" s="638"/>
      <c r="FB88" s="638"/>
      <c r="FC88" s="638"/>
      <c r="FD88" s="731" t="s">
        <v>195</v>
      </c>
      <c r="FE88" s="737"/>
      <c r="FF88" s="737"/>
      <c r="FG88" s="737"/>
      <c r="FH88" s="737"/>
      <c r="FI88" s="1076"/>
      <c r="FJ88" s="475"/>
      <c r="FK88" s="994"/>
      <c r="FL88" s="995"/>
      <c r="FM88" s="995"/>
      <c r="FN88" s="995"/>
      <c r="FO88" s="991"/>
      <c r="FP88" s="991"/>
      <c r="FQ88" s="991"/>
      <c r="FR88" s="991"/>
      <c r="FS88" s="991"/>
      <c r="FT88" s="991"/>
      <c r="FU88" s="991"/>
      <c r="FV88" s="991"/>
      <c r="FW88" s="991"/>
      <c r="FX88" s="991"/>
      <c r="FY88" s="992"/>
      <c r="FZ88" s="992"/>
      <c r="GA88" s="992"/>
      <c r="GB88" s="992"/>
      <c r="GC88" s="992"/>
      <c r="GD88" s="992"/>
      <c r="GE88" s="992"/>
      <c r="GF88" s="992"/>
      <c r="GG88" s="992"/>
      <c r="GH88" s="992"/>
      <c r="GI88" s="992"/>
      <c r="GJ88" s="992"/>
      <c r="GK88" s="993"/>
    </row>
    <row r="89" spans="1:193" ht="4.5" customHeight="1" x14ac:dyDescent="0.15">
      <c r="A89" s="632"/>
      <c r="B89" s="633"/>
      <c r="C89" s="633"/>
      <c r="D89" s="633"/>
      <c r="E89" s="633"/>
      <c r="F89" s="633"/>
      <c r="G89" s="633"/>
      <c r="H89" s="633"/>
      <c r="I89" s="633"/>
      <c r="J89" s="634"/>
      <c r="K89" s="645" t="str">
        <f>IF(入力シート!$B$42="","",入力シート!$B$42)</f>
        <v/>
      </c>
      <c r="L89" s="646"/>
      <c r="M89" s="646"/>
      <c r="N89" s="646"/>
      <c r="O89" s="646"/>
      <c r="P89" s="646"/>
      <c r="Q89" s="646"/>
      <c r="R89" s="647"/>
      <c r="S89" s="654" t="str">
        <f>IF(入力シート!$C$42="","",入力シート!$C$42)</f>
        <v/>
      </c>
      <c r="T89" s="654"/>
      <c r="U89" s="654"/>
      <c r="V89" s="654"/>
      <c r="W89" s="654"/>
      <c r="X89" s="654"/>
      <c r="Y89" s="654"/>
      <c r="Z89" s="654"/>
      <c r="AA89" s="654"/>
      <c r="AB89" s="654"/>
      <c r="AC89" s="654" t="str">
        <f>IF(入力シート!$D$42="","",入力シート!$D$42)</f>
        <v/>
      </c>
      <c r="AD89" s="654"/>
      <c r="AE89" s="654"/>
      <c r="AF89" s="654"/>
      <c r="AG89" s="654"/>
      <c r="AH89" s="654"/>
      <c r="AI89" s="654"/>
      <c r="AJ89" s="654"/>
      <c r="AK89" s="654"/>
      <c r="AL89" s="654" t="str">
        <f>IF(入力シート!$E$42="","",入力シート!$E$42)</f>
        <v/>
      </c>
      <c r="AM89" s="654"/>
      <c r="AN89" s="654"/>
      <c r="AO89" s="654"/>
      <c r="AP89" s="654"/>
      <c r="AQ89" s="654"/>
      <c r="AR89" s="654"/>
      <c r="AS89" s="654"/>
      <c r="AT89" s="654"/>
      <c r="AU89" s="658" t="str">
        <f>入力シート!F42</f>
        <v/>
      </c>
      <c r="AV89" s="659"/>
      <c r="AW89" s="659"/>
      <c r="AX89" s="659"/>
      <c r="AY89" s="659"/>
      <c r="AZ89" s="659"/>
      <c r="BA89" s="659"/>
      <c r="BB89" s="659"/>
      <c r="BC89" s="659"/>
      <c r="BD89" s="659"/>
      <c r="BE89" s="659"/>
      <c r="BF89" s="660"/>
      <c r="BG89" s="474"/>
      <c r="BH89" s="474"/>
      <c r="BI89" s="696" t="s">
        <v>44</v>
      </c>
      <c r="BJ89" s="697"/>
      <c r="BK89" s="697"/>
      <c r="BL89" s="697"/>
      <c r="BM89" s="697"/>
      <c r="BN89" s="697"/>
      <c r="BO89" s="697"/>
      <c r="BP89" s="697"/>
      <c r="BQ89" s="697"/>
      <c r="BR89" s="697"/>
      <c r="BS89" s="697"/>
      <c r="BT89" s="697"/>
      <c r="BU89" s="697"/>
      <c r="BV89" s="698"/>
      <c r="BW89" s="699">
        <v>110</v>
      </c>
      <c r="BX89" s="700"/>
      <c r="BY89" s="656"/>
      <c r="BZ89" s="657"/>
      <c r="CA89" s="818"/>
      <c r="CB89" s="818"/>
      <c r="CC89" s="818"/>
      <c r="CD89" s="818"/>
      <c r="CE89" s="695" t="str">
        <f>入力シート!$AC20</f>
        <v/>
      </c>
      <c r="CF89" s="805"/>
      <c r="CG89" s="808" t="str">
        <f>入力シート!$AD20</f>
        <v/>
      </c>
      <c r="CH89" s="695"/>
      <c r="CI89" s="695" t="str">
        <f>入力シート!$AE20</f>
        <v/>
      </c>
      <c r="CJ89" s="695"/>
      <c r="CK89" s="695" t="str">
        <f>入力シート!$AF20</f>
        <v/>
      </c>
      <c r="CL89" s="754"/>
      <c r="CM89" s="832" t="str">
        <f>入力シート!$AG20</f>
        <v/>
      </c>
      <c r="CN89" s="695"/>
      <c r="CO89" s="695" t="str">
        <f>入力シート!$AH20</f>
        <v/>
      </c>
      <c r="CP89" s="695"/>
      <c r="CQ89" s="695" t="str">
        <f>IF(入力シート!AI20&gt;0,入力シート!AI20,"")</f>
        <v/>
      </c>
      <c r="CR89" s="754"/>
      <c r="CT89" s="1294"/>
      <c r="CU89" s="1295"/>
      <c r="CV89" s="1295"/>
      <c r="CW89" s="1295"/>
      <c r="CX89" s="1295"/>
      <c r="CY89" s="1295"/>
      <c r="CZ89" s="1295"/>
      <c r="DA89" s="1296"/>
      <c r="DB89" s="1074"/>
      <c r="DC89" s="946"/>
      <c r="DD89" s="946"/>
      <c r="DE89" s="946"/>
      <c r="DF89" s="946"/>
      <c r="DG89" s="1075"/>
      <c r="DH89" s="792"/>
      <c r="DI89" s="793"/>
      <c r="DJ89" s="793"/>
      <c r="DK89" s="793"/>
      <c r="DL89" s="793"/>
      <c r="DM89" s="793"/>
      <c r="DN89" s="793"/>
      <c r="DO89" s="793"/>
      <c r="DP89" s="793"/>
      <c r="DQ89" s="793"/>
      <c r="DR89" s="793"/>
      <c r="DS89" s="793"/>
      <c r="DT89" s="793"/>
      <c r="DU89" s="793"/>
      <c r="DV89" s="793"/>
      <c r="DW89" s="793"/>
      <c r="DX89" s="793"/>
      <c r="DY89" s="793"/>
      <c r="DZ89" s="793"/>
      <c r="EA89" s="793"/>
      <c r="EB89" s="793"/>
      <c r="EC89" s="793"/>
      <c r="ED89" s="793"/>
      <c r="EE89" s="793"/>
      <c r="EF89" s="794"/>
      <c r="EG89" s="720"/>
      <c r="EH89" s="720"/>
      <c r="EI89" s="720"/>
      <c r="EJ89" s="720"/>
      <c r="EK89" s="720"/>
      <c r="EL89" s="720"/>
      <c r="EM89" s="720"/>
      <c r="EN89" s="720"/>
      <c r="EO89" s="720"/>
      <c r="EP89" s="720"/>
      <c r="EQ89" s="720"/>
      <c r="ER89" s="720"/>
      <c r="ES89" s="720"/>
      <c r="ET89" s="720"/>
      <c r="EU89" s="720"/>
      <c r="EV89" s="720"/>
      <c r="EW89" s="720"/>
      <c r="EX89" s="638"/>
      <c r="EY89" s="638"/>
      <c r="EZ89" s="638"/>
      <c r="FA89" s="638"/>
      <c r="FB89" s="638"/>
      <c r="FC89" s="638"/>
      <c r="FD89" s="945"/>
      <c r="FE89" s="946"/>
      <c r="FF89" s="946"/>
      <c r="FG89" s="946"/>
      <c r="FH89" s="946"/>
      <c r="FI89" s="1077"/>
      <c r="FJ89" s="475"/>
      <c r="FK89" s="994"/>
      <c r="FL89" s="995"/>
      <c r="FM89" s="995"/>
      <c r="FN89" s="995"/>
      <c r="FO89" s="991"/>
      <c r="FP89" s="991"/>
      <c r="FQ89" s="991"/>
      <c r="FR89" s="991"/>
      <c r="FS89" s="991"/>
      <c r="FT89" s="991"/>
      <c r="FU89" s="991"/>
      <c r="FV89" s="991"/>
      <c r="FW89" s="991"/>
      <c r="FX89" s="991"/>
      <c r="FY89" s="992"/>
      <c r="FZ89" s="992"/>
      <c r="GA89" s="992"/>
      <c r="GB89" s="992"/>
      <c r="GC89" s="992"/>
      <c r="GD89" s="992"/>
      <c r="GE89" s="992"/>
      <c r="GF89" s="992"/>
      <c r="GG89" s="992"/>
      <c r="GH89" s="992"/>
      <c r="GI89" s="992"/>
      <c r="GJ89" s="992"/>
      <c r="GK89" s="993"/>
    </row>
    <row r="90" spans="1:193" ht="4.5" customHeight="1" x14ac:dyDescent="0.15">
      <c r="A90" s="632"/>
      <c r="B90" s="633"/>
      <c r="C90" s="633"/>
      <c r="D90" s="633"/>
      <c r="E90" s="633"/>
      <c r="F90" s="633"/>
      <c r="G90" s="633"/>
      <c r="H90" s="633"/>
      <c r="I90" s="633"/>
      <c r="J90" s="634"/>
      <c r="K90" s="648"/>
      <c r="L90" s="649"/>
      <c r="M90" s="649"/>
      <c r="N90" s="649"/>
      <c r="O90" s="649"/>
      <c r="P90" s="649"/>
      <c r="Q90" s="649"/>
      <c r="R90" s="650"/>
      <c r="S90" s="654"/>
      <c r="T90" s="654"/>
      <c r="U90" s="654"/>
      <c r="V90" s="654"/>
      <c r="W90" s="654"/>
      <c r="X90" s="654"/>
      <c r="Y90" s="654"/>
      <c r="Z90" s="654"/>
      <c r="AA90" s="654"/>
      <c r="AB90" s="654"/>
      <c r="AC90" s="654"/>
      <c r="AD90" s="654"/>
      <c r="AE90" s="654"/>
      <c r="AF90" s="654"/>
      <c r="AG90" s="654"/>
      <c r="AH90" s="654"/>
      <c r="AI90" s="654"/>
      <c r="AJ90" s="654"/>
      <c r="AK90" s="654"/>
      <c r="AL90" s="654"/>
      <c r="AM90" s="654"/>
      <c r="AN90" s="654"/>
      <c r="AO90" s="654"/>
      <c r="AP90" s="654"/>
      <c r="AQ90" s="654"/>
      <c r="AR90" s="654"/>
      <c r="AS90" s="654"/>
      <c r="AT90" s="654"/>
      <c r="AU90" s="661"/>
      <c r="AV90" s="662"/>
      <c r="AW90" s="662"/>
      <c r="AX90" s="662"/>
      <c r="AY90" s="662"/>
      <c r="AZ90" s="662"/>
      <c r="BA90" s="662"/>
      <c r="BB90" s="662"/>
      <c r="BC90" s="662"/>
      <c r="BD90" s="662"/>
      <c r="BE90" s="662"/>
      <c r="BF90" s="663"/>
      <c r="BG90" s="474"/>
      <c r="BH90" s="474"/>
      <c r="BI90" s="696"/>
      <c r="BJ90" s="697"/>
      <c r="BK90" s="697"/>
      <c r="BL90" s="697"/>
      <c r="BM90" s="697"/>
      <c r="BN90" s="697"/>
      <c r="BO90" s="697"/>
      <c r="BP90" s="697"/>
      <c r="BQ90" s="697"/>
      <c r="BR90" s="697"/>
      <c r="BS90" s="697"/>
      <c r="BT90" s="697"/>
      <c r="BU90" s="697"/>
      <c r="BV90" s="698"/>
      <c r="BW90" s="699"/>
      <c r="BX90" s="700"/>
      <c r="BY90" s="656"/>
      <c r="BZ90" s="657"/>
      <c r="CA90" s="818"/>
      <c r="CB90" s="818"/>
      <c r="CC90" s="818"/>
      <c r="CD90" s="818"/>
      <c r="CE90" s="695"/>
      <c r="CF90" s="805"/>
      <c r="CG90" s="808"/>
      <c r="CH90" s="695"/>
      <c r="CI90" s="695"/>
      <c r="CJ90" s="695"/>
      <c r="CK90" s="695"/>
      <c r="CL90" s="754"/>
      <c r="CM90" s="832"/>
      <c r="CN90" s="695"/>
      <c r="CO90" s="695"/>
      <c r="CP90" s="695"/>
      <c r="CQ90" s="695"/>
      <c r="CR90" s="754"/>
      <c r="CT90" s="1294"/>
      <c r="CU90" s="1295"/>
      <c r="CV90" s="1295"/>
      <c r="CW90" s="1295"/>
      <c r="CX90" s="1295"/>
      <c r="CY90" s="1295"/>
      <c r="CZ90" s="1295"/>
      <c r="DA90" s="1296"/>
      <c r="DB90" s="1074"/>
      <c r="DC90" s="946"/>
      <c r="DD90" s="946"/>
      <c r="DE90" s="946"/>
      <c r="DF90" s="946"/>
      <c r="DG90" s="1075"/>
      <c r="DH90" s="795"/>
      <c r="DI90" s="796"/>
      <c r="DJ90" s="796"/>
      <c r="DK90" s="796"/>
      <c r="DL90" s="796"/>
      <c r="DM90" s="796"/>
      <c r="DN90" s="796"/>
      <c r="DO90" s="796"/>
      <c r="DP90" s="796"/>
      <c r="DQ90" s="796"/>
      <c r="DR90" s="796"/>
      <c r="DS90" s="796"/>
      <c r="DT90" s="796"/>
      <c r="DU90" s="796"/>
      <c r="DV90" s="796"/>
      <c r="DW90" s="796"/>
      <c r="DX90" s="796"/>
      <c r="DY90" s="796"/>
      <c r="DZ90" s="796"/>
      <c r="EA90" s="796"/>
      <c r="EB90" s="796"/>
      <c r="EC90" s="796"/>
      <c r="ED90" s="796"/>
      <c r="EE90" s="796"/>
      <c r="EF90" s="797"/>
      <c r="EG90" s="720"/>
      <c r="EH90" s="720"/>
      <c r="EI90" s="720"/>
      <c r="EJ90" s="720"/>
      <c r="EK90" s="720"/>
      <c r="EL90" s="720"/>
      <c r="EM90" s="720"/>
      <c r="EN90" s="720"/>
      <c r="EO90" s="720"/>
      <c r="EP90" s="720"/>
      <c r="EQ90" s="720"/>
      <c r="ER90" s="720"/>
      <c r="ES90" s="720"/>
      <c r="ET90" s="720"/>
      <c r="EU90" s="720"/>
      <c r="EV90" s="720"/>
      <c r="EW90" s="720"/>
      <c r="EX90" s="638"/>
      <c r="EY90" s="638"/>
      <c r="EZ90" s="638"/>
      <c r="FA90" s="638"/>
      <c r="FB90" s="638"/>
      <c r="FC90" s="638"/>
      <c r="FD90" s="945"/>
      <c r="FE90" s="946"/>
      <c r="FF90" s="946"/>
      <c r="FG90" s="946"/>
      <c r="FH90" s="946"/>
      <c r="FI90" s="1077"/>
      <c r="FJ90" s="475"/>
      <c r="FK90" s="994"/>
      <c r="FL90" s="995"/>
      <c r="FM90" s="995"/>
      <c r="FN90" s="995"/>
      <c r="FO90" s="991"/>
      <c r="FP90" s="991"/>
      <c r="FQ90" s="991"/>
      <c r="FR90" s="991"/>
      <c r="FS90" s="991"/>
      <c r="FT90" s="991"/>
      <c r="FU90" s="991"/>
      <c r="FV90" s="991"/>
      <c r="FW90" s="991"/>
      <c r="FX90" s="991"/>
      <c r="FY90" s="992"/>
      <c r="FZ90" s="992"/>
      <c r="GA90" s="992"/>
      <c r="GB90" s="992"/>
      <c r="GC90" s="992"/>
      <c r="GD90" s="992"/>
      <c r="GE90" s="992"/>
      <c r="GF90" s="992"/>
      <c r="GG90" s="992"/>
      <c r="GH90" s="992"/>
      <c r="GI90" s="992"/>
      <c r="GJ90" s="992"/>
      <c r="GK90" s="993"/>
    </row>
    <row r="91" spans="1:193" ht="4.5" customHeight="1" x14ac:dyDescent="0.15">
      <c r="A91" s="632"/>
      <c r="B91" s="633"/>
      <c r="C91" s="633"/>
      <c r="D91" s="633"/>
      <c r="E91" s="633"/>
      <c r="F91" s="633"/>
      <c r="G91" s="633"/>
      <c r="H91" s="633"/>
      <c r="I91" s="633"/>
      <c r="J91" s="634"/>
      <c r="K91" s="648"/>
      <c r="L91" s="649"/>
      <c r="M91" s="649"/>
      <c r="N91" s="649"/>
      <c r="O91" s="649"/>
      <c r="P91" s="649"/>
      <c r="Q91" s="649"/>
      <c r="R91" s="650"/>
      <c r="S91" s="654"/>
      <c r="T91" s="654"/>
      <c r="U91" s="654"/>
      <c r="V91" s="654"/>
      <c r="W91" s="654"/>
      <c r="X91" s="654"/>
      <c r="Y91" s="654"/>
      <c r="Z91" s="654"/>
      <c r="AA91" s="654"/>
      <c r="AB91" s="654"/>
      <c r="AC91" s="654"/>
      <c r="AD91" s="654"/>
      <c r="AE91" s="654"/>
      <c r="AF91" s="654"/>
      <c r="AG91" s="654"/>
      <c r="AH91" s="654"/>
      <c r="AI91" s="654"/>
      <c r="AJ91" s="654"/>
      <c r="AK91" s="654"/>
      <c r="AL91" s="654"/>
      <c r="AM91" s="654"/>
      <c r="AN91" s="654"/>
      <c r="AO91" s="654"/>
      <c r="AP91" s="654"/>
      <c r="AQ91" s="654"/>
      <c r="AR91" s="654"/>
      <c r="AS91" s="654"/>
      <c r="AT91" s="654"/>
      <c r="AU91" s="661"/>
      <c r="AV91" s="662"/>
      <c r="AW91" s="662"/>
      <c r="AX91" s="662"/>
      <c r="AY91" s="662"/>
      <c r="AZ91" s="662"/>
      <c r="BA91" s="662"/>
      <c r="BB91" s="662"/>
      <c r="BC91" s="662"/>
      <c r="BD91" s="662"/>
      <c r="BE91" s="662"/>
      <c r="BF91" s="663"/>
      <c r="BG91" s="474"/>
      <c r="BH91" s="474"/>
      <c r="BI91" s="696"/>
      <c r="BJ91" s="697"/>
      <c r="BK91" s="697"/>
      <c r="BL91" s="697"/>
      <c r="BM91" s="697"/>
      <c r="BN91" s="697"/>
      <c r="BO91" s="697"/>
      <c r="BP91" s="697"/>
      <c r="BQ91" s="697"/>
      <c r="BR91" s="697"/>
      <c r="BS91" s="697"/>
      <c r="BT91" s="697"/>
      <c r="BU91" s="697"/>
      <c r="BV91" s="698"/>
      <c r="BW91" s="699"/>
      <c r="BX91" s="700"/>
      <c r="BY91" s="656"/>
      <c r="BZ91" s="657"/>
      <c r="CA91" s="818"/>
      <c r="CB91" s="818"/>
      <c r="CC91" s="818"/>
      <c r="CD91" s="818"/>
      <c r="CE91" s="695"/>
      <c r="CF91" s="805"/>
      <c r="CG91" s="808"/>
      <c r="CH91" s="695"/>
      <c r="CI91" s="695"/>
      <c r="CJ91" s="695"/>
      <c r="CK91" s="695"/>
      <c r="CL91" s="754"/>
      <c r="CM91" s="832"/>
      <c r="CN91" s="695"/>
      <c r="CO91" s="695"/>
      <c r="CP91" s="695"/>
      <c r="CQ91" s="695"/>
      <c r="CR91" s="754"/>
      <c r="CT91" s="1294"/>
      <c r="CU91" s="1295"/>
      <c r="CV91" s="1295"/>
      <c r="CW91" s="1295"/>
      <c r="CX91" s="1295"/>
      <c r="CY91" s="1295"/>
      <c r="CZ91" s="1295"/>
      <c r="DA91" s="1296"/>
      <c r="DB91" s="1061" t="s">
        <v>23</v>
      </c>
      <c r="DC91" s="1062"/>
      <c r="DD91" s="1062"/>
      <c r="DE91" s="1062"/>
      <c r="DF91" s="1062"/>
      <c r="DG91" s="1063"/>
      <c r="DH91" s="1070" t="str">
        <f>入力シート!$N$87</f>
        <v/>
      </c>
      <c r="DI91" s="1070"/>
      <c r="DJ91" s="1070"/>
      <c r="DK91" s="1070"/>
      <c r="DL91" s="1070"/>
      <c r="DM91" s="1070"/>
      <c r="DN91" s="1070"/>
      <c r="DO91" s="1070"/>
      <c r="DP91" s="1070"/>
      <c r="DQ91" s="1070"/>
      <c r="DR91" s="1070"/>
      <c r="DS91" s="1070"/>
      <c r="DT91" s="1070"/>
      <c r="DU91" s="1070"/>
      <c r="DV91" s="1070"/>
      <c r="DW91" s="1070"/>
      <c r="DX91" s="1070"/>
      <c r="DY91" s="1070"/>
      <c r="DZ91" s="1070"/>
      <c r="EA91" s="1070"/>
      <c r="EB91" s="1070"/>
      <c r="EC91" s="1070"/>
      <c r="ED91" s="1070"/>
      <c r="EE91" s="1070"/>
      <c r="EF91" s="1070"/>
      <c r="EG91" s="717" t="str">
        <f>入力シート!$Z$87</f>
        <v/>
      </c>
      <c r="EH91" s="718"/>
      <c r="EI91" s="718"/>
      <c r="EJ91" s="718"/>
      <c r="EK91" s="718"/>
      <c r="EL91" s="718"/>
      <c r="EM91" s="718"/>
      <c r="EN91" s="718"/>
      <c r="EO91" s="718"/>
      <c r="EP91" s="718"/>
      <c r="EQ91" s="718"/>
      <c r="ER91" s="718"/>
      <c r="ES91" s="718"/>
      <c r="ET91" s="718"/>
      <c r="EU91" s="718"/>
      <c r="EV91" s="718"/>
      <c r="EW91" s="718"/>
      <c r="EX91" s="719" t="str">
        <f>入力シート!$AM$87</f>
        <v/>
      </c>
      <c r="EY91" s="719"/>
      <c r="EZ91" s="719"/>
      <c r="FA91" s="719"/>
      <c r="FB91" s="719"/>
      <c r="FC91" s="719"/>
      <c r="FD91" s="1011" t="str">
        <f>入力シート!$AN$87</f>
        <v/>
      </c>
      <c r="FE91" s="879"/>
      <c r="FF91" s="879"/>
      <c r="FG91" s="879"/>
      <c r="FH91" s="879"/>
      <c r="FI91" s="809"/>
      <c r="FJ91" s="475"/>
      <c r="FK91" s="994"/>
      <c r="FL91" s="995"/>
      <c r="FM91" s="995"/>
      <c r="FN91" s="995"/>
      <c r="FO91" s="991"/>
      <c r="FP91" s="991"/>
      <c r="FQ91" s="991"/>
      <c r="FR91" s="991"/>
      <c r="FS91" s="991"/>
      <c r="FT91" s="991"/>
      <c r="FU91" s="991"/>
      <c r="FV91" s="991"/>
      <c r="FW91" s="991"/>
      <c r="FX91" s="991"/>
      <c r="FY91" s="992"/>
      <c r="FZ91" s="992"/>
      <c r="GA91" s="992"/>
      <c r="GB91" s="992"/>
      <c r="GC91" s="992"/>
      <c r="GD91" s="992"/>
      <c r="GE91" s="992"/>
      <c r="GF91" s="992"/>
      <c r="GG91" s="992"/>
      <c r="GH91" s="992"/>
      <c r="GI91" s="992"/>
      <c r="GJ91" s="992"/>
      <c r="GK91" s="993"/>
    </row>
    <row r="92" spans="1:193" ht="4.5" customHeight="1" x14ac:dyDescent="0.15">
      <c r="A92" s="635"/>
      <c r="B92" s="636"/>
      <c r="C92" s="636"/>
      <c r="D92" s="636"/>
      <c r="E92" s="636"/>
      <c r="F92" s="636"/>
      <c r="G92" s="636"/>
      <c r="H92" s="636"/>
      <c r="I92" s="636"/>
      <c r="J92" s="637"/>
      <c r="K92" s="651"/>
      <c r="L92" s="652"/>
      <c r="M92" s="652"/>
      <c r="N92" s="652"/>
      <c r="O92" s="652"/>
      <c r="P92" s="652"/>
      <c r="Q92" s="652"/>
      <c r="R92" s="653"/>
      <c r="S92" s="655"/>
      <c r="T92" s="655"/>
      <c r="U92" s="655"/>
      <c r="V92" s="655"/>
      <c r="W92" s="655"/>
      <c r="X92" s="655"/>
      <c r="Y92" s="655"/>
      <c r="Z92" s="655"/>
      <c r="AA92" s="655"/>
      <c r="AB92" s="655"/>
      <c r="AC92" s="655"/>
      <c r="AD92" s="655"/>
      <c r="AE92" s="655"/>
      <c r="AF92" s="655"/>
      <c r="AG92" s="655"/>
      <c r="AH92" s="655"/>
      <c r="AI92" s="655"/>
      <c r="AJ92" s="655"/>
      <c r="AK92" s="655"/>
      <c r="AL92" s="655"/>
      <c r="AM92" s="655"/>
      <c r="AN92" s="655"/>
      <c r="AO92" s="655"/>
      <c r="AP92" s="655"/>
      <c r="AQ92" s="655"/>
      <c r="AR92" s="655"/>
      <c r="AS92" s="655"/>
      <c r="AT92" s="655"/>
      <c r="AU92" s="664"/>
      <c r="AV92" s="665"/>
      <c r="AW92" s="665"/>
      <c r="AX92" s="665"/>
      <c r="AY92" s="665"/>
      <c r="AZ92" s="665"/>
      <c r="BA92" s="665"/>
      <c r="BB92" s="665"/>
      <c r="BC92" s="665"/>
      <c r="BD92" s="665"/>
      <c r="BE92" s="665"/>
      <c r="BF92" s="666"/>
      <c r="BG92" s="474"/>
      <c r="BH92" s="474"/>
      <c r="BI92" s="696"/>
      <c r="BJ92" s="697"/>
      <c r="BK92" s="697"/>
      <c r="BL92" s="697"/>
      <c r="BM92" s="697"/>
      <c r="BN92" s="697"/>
      <c r="BO92" s="697"/>
      <c r="BP92" s="697"/>
      <c r="BQ92" s="697"/>
      <c r="BR92" s="697"/>
      <c r="BS92" s="697"/>
      <c r="BT92" s="697"/>
      <c r="BU92" s="697"/>
      <c r="BV92" s="698"/>
      <c r="BW92" s="699"/>
      <c r="BX92" s="700"/>
      <c r="BY92" s="656"/>
      <c r="BZ92" s="657"/>
      <c r="CA92" s="818"/>
      <c r="CB92" s="818"/>
      <c r="CC92" s="818"/>
      <c r="CD92" s="818"/>
      <c r="CE92" s="695"/>
      <c r="CF92" s="805"/>
      <c r="CG92" s="808"/>
      <c r="CH92" s="695"/>
      <c r="CI92" s="695"/>
      <c r="CJ92" s="695"/>
      <c r="CK92" s="695"/>
      <c r="CL92" s="754"/>
      <c r="CM92" s="832"/>
      <c r="CN92" s="695"/>
      <c r="CO92" s="695"/>
      <c r="CP92" s="695"/>
      <c r="CQ92" s="695"/>
      <c r="CR92" s="754"/>
      <c r="CT92" s="1294"/>
      <c r="CU92" s="1295"/>
      <c r="CV92" s="1295"/>
      <c r="CW92" s="1295"/>
      <c r="CX92" s="1295"/>
      <c r="CY92" s="1295"/>
      <c r="CZ92" s="1295"/>
      <c r="DA92" s="1296"/>
      <c r="DB92" s="1064"/>
      <c r="DC92" s="1065"/>
      <c r="DD92" s="1065"/>
      <c r="DE92" s="1065"/>
      <c r="DF92" s="1065"/>
      <c r="DG92" s="1066"/>
      <c r="DH92" s="616"/>
      <c r="DI92" s="616"/>
      <c r="DJ92" s="616"/>
      <c r="DK92" s="616"/>
      <c r="DL92" s="616"/>
      <c r="DM92" s="616"/>
      <c r="DN92" s="616"/>
      <c r="DO92" s="616"/>
      <c r="DP92" s="616"/>
      <c r="DQ92" s="616"/>
      <c r="DR92" s="616"/>
      <c r="DS92" s="616"/>
      <c r="DT92" s="616"/>
      <c r="DU92" s="616"/>
      <c r="DV92" s="616"/>
      <c r="DW92" s="616"/>
      <c r="DX92" s="616"/>
      <c r="DY92" s="616"/>
      <c r="DZ92" s="616"/>
      <c r="EA92" s="616"/>
      <c r="EB92" s="616"/>
      <c r="EC92" s="616"/>
      <c r="ED92" s="616"/>
      <c r="EE92" s="616"/>
      <c r="EF92" s="616"/>
      <c r="EG92" s="718"/>
      <c r="EH92" s="718"/>
      <c r="EI92" s="718"/>
      <c r="EJ92" s="718"/>
      <c r="EK92" s="718"/>
      <c r="EL92" s="718"/>
      <c r="EM92" s="718"/>
      <c r="EN92" s="718"/>
      <c r="EO92" s="718"/>
      <c r="EP92" s="718"/>
      <c r="EQ92" s="718"/>
      <c r="ER92" s="718"/>
      <c r="ES92" s="718"/>
      <c r="ET92" s="718"/>
      <c r="EU92" s="718"/>
      <c r="EV92" s="718"/>
      <c r="EW92" s="718"/>
      <c r="EX92" s="719"/>
      <c r="EY92" s="719"/>
      <c r="EZ92" s="719"/>
      <c r="FA92" s="719"/>
      <c r="FB92" s="719"/>
      <c r="FC92" s="719"/>
      <c r="FD92" s="861"/>
      <c r="FE92" s="609"/>
      <c r="FF92" s="609"/>
      <c r="FG92" s="609"/>
      <c r="FH92" s="609"/>
      <c r="FI92" s="810"/>
      <c r="FJ92" s="475"/>
      <c r="FK92" s="994" t="s">
        <v>112</v>
      </c>
      <c r="FL92" s="995"/>
      <c r="FM92" s="995"/>
      <c r="FN92" s="995"/>
      <c r="FO92" s="991" t="str">
        <f>IF(入力シート!$I21="","",入力シート!$I21)</f>
        <v/>
      </c>
      <c r="FP92" s="991"/>
      <c r="FQ92" s="991"/>
      <c r="FR92" s="991"/>
      <c r="FS92" s="991"/>
      <c r="FT92" s="991"/>
      <c r="FU92" s="991"/>
      <c r="FV92" s="991"/>
      <c r="FW92" s="991"/>
      <c r="FX92" s="991"/>
      <c r="FY92" s="992" t="str">
        <f>IF(入力シート!$H21="","",入力シート!$H21)</f>
        <v/>
      </c>
      <c r="FZ92" s="992"/>
      <c r="GA92" s="992"/>
      <c r="GB92" s="992"/>
      <c r="GC92" s="992"/>
      <c r="GD92" s="992"/>
      <c r="GE92" s="992"/>
      <c r="GF92" s="992"/>
      <c r="GG92" s="992"/>
      <c r="GH92" s="992"/>
      <c r="GI92" s="992"/>
      <c r="GJ92" s="992"/>
      <c r="GK92" s="993"/>
    </row>
    <row r="93" spans="1:193" ht="4.5" customHeight="1" x14ac:dyDescent="0.15">
      <c r="A93" s="471"/>
      <c r="B93" s="471"/>
      <c r="C93" s="471"/>
      <c r="D93" s="471"/>
      <c r="E93" s="471"/>
      <c r="F93" s="471"/>
      <c r="G93" s="471"/>
      <c r="H93" s="471"/>
      <c r="I93" s="471"/>
      <c r="J93" s="471"/>
      <c r="K93" s="471"/>
      <c r="L93" s="471"/>
      <c r="M93" s="471"/>
      <c r="N93" s="471"/>
      <c r="O93" s="471"/>
      <c r="P93" s="471"/>
      <c r="Q93" s="471"/>
      <c r="R93" s="471"/>
      <c r="S93" s="471"/>
      <c r="T93" s="471"/>
      <c r="U93" s="471"/>
      <c r="V93" s="471"/>
      <c r="W93" s="471"/>
      <c r="X93" s="471"/>
      <c r="Y93" s="471"/>
      <c r="Z93" s="471"/>
      <c r="AA93" s="471"/>
      <c r="AB93" s="471"/>
      <c r="AC93" s="471"/>
      <c r="AD93" s="471"/>
      <c r="AE93" s="471"/>
      <c r="AF93" s="471"/>
      <c r="AG93" s="471"/>
      <c r="AH93" s="471"/>
      <c r="AI93" s="471"/>
      <c r="AJ93" s="471"/>
      <c r="AK93" s="471"/>
      <c r="AL93" s="471"/>
      <c r="AM93" s="471"/>
      <c r="AN93" s="471"/>
      <c r="AO93" s="471"/>
      <c r="AP93" s="471"/>
      <c r="AQ93" s="471"/>
      <c r="AR93" s="471"/>
      <c r="AS93" s="471"/>
      <c r="AT93" s="471"/>
      <c r="AU93" s="471"/>
      <c r="AV93" s="471"/>
      <c r="AW93" s="471"/>
      <c r="AX93" s="471"/>
      <c r="AY93" s="471"/>
      <c r="AZ93" s="471"/>
      <c r="BA93" s="471"/>
      <c r="BB93" s="471"/>
      <c r="BC93" s="471"/>
      <c r="BD93" s="471"/>
      <c r="BE93" s="477"/>
      <c r="BF93" s="477"/>
      <c r="BG93" s="474"/>
      <c r="BH93" s="474"/>
      <c r="BI93" s="696" t="s">
        <v>16</v>
      </c>
      <c r="BJ93" s="697"/>
      <c r="BK93" s="697"/>
      <c r="BL93" s="697"/>
      <c r="BM93" s="697"/>
      <c r="BN93" s="697"/>
      <c r="BO93" s="697"/>
      <c r="BP93" s="697"/>
      <c r="BQ93" s="697"/>
      <c r="BR93" s="697"/>
      <c r="BS93" s="697"/>
      <c r="BT93" s="697"/>
      <c r="BU93" s="697"/>
      <c r="BV93" s="698"/>
      <c r="BW93" s="699">
        <v>111</v>
      </c>
      <c r="BX93" s="700"/>
      <c r="BY93" s="656"/>
      <c r="BZ93" s="657"/>
      <c r="CA93" s="695" t="str">
        <f>入力シート!$AA21</f>
        <v/>
      </c>
      <c r="CB93" s="695"/>
      <c r="CC93" s="695" t="str">
        <f>入力シート!$AB21</f>
        <v/>
      </c>
      <c r="CD93" s="695"/>
      <c r="CE93" s="695" t="str">
        <f>入力シート!$AC21</f>
        <v/>
      </c>
      <c r="CF93" s="805"/>
      <c r="CG93" s="808" t="str">
        <f>入力シート!$AD21</f>
        <v/>
      </c>
      <c r="CH93" s="695"/>
      <c r="CI93" s="695" t="str">
        <f>入力シート!$AE21</f>
        <v/>
      </c>
      <c r="CJ93" s="695"/>
      <c r="CK93" s="695" t="str">
        <f>入力シート!$AF21</f>
        <v/>
      </c>
      <c r="CL93" s="754"/>
      <c r="CM93" s="832" t="str">
        <f>入力シート!$AG21</f>
        <v/>
      </c>
      <c r="CN93" s="695"/>
      <c r="CO93" s="695" t="str">
        <f>入力シート!$AH21</f>
        <v/>
      </c>
      <c r="CP93" s="695"/>
      <c r="CQ93" s="695" t="str">
        <f>入力シート!$AI21</f>
        <v/>
      </c>
      <c r="CR93" s="754"/>
      <c r="CT93" s="1294"/>
      <c r="CU93" s="1295"/>
      <c r="CV93" s="1295"/>
      <c r="CW93" s="1295"/>
      <c r="CX93" s="1295"/>
      <c r="CY93" s="1295"/>
      <c r="CZ93" s="1295"/>
      <c r="DA93" s="1296"/>
      <c r="DB93" s="1064"/>
      <c r="DC93" s="1065"/>
      <c r="DD93" s="1065"/>
      <c r="DE93" s="1065"/>
      <c r="DF93" s="1065"/>
      <c r="DG93" s="1066"/>
      <c r="DH93" s="616"/>
      <c r="DI93" s="616"/>
      <c r="DJ93" s="616"/>
      <c r="DK93" s="616"/>
      <c r="DL93" s="616"/>
      <c r="DM93" s="616"/>
      <c r="DN93" s="616"/>
      <c r="DO93" s="616"/>
      <c r="DP93" s="616"/>
      <c r="DQ93" s="616"/>
      <c r="DR93" s="616"/>
      <c r="DS93" s="616"/>
      <c r="DT93" s="616"/>
      <c r="DU93" s="616"/>
      <c r="DV93" s="616"/>
      <c r="DW93" s="616"/>
      <c r="DX93" s="616"/>
      <c r="DY93" s="616"/>
      <c r="DZ93" s="616"/>
      <c r="EA93" s="616"/>
      <c r="EB93" s="616"/>
      <c r="EC93" s="616"/>
      <c r="ED93" s="616"/>
      <c r="EE93" s="616"/>
      <c r="EF93" s="616"/>
      <c r="EG93" s="718"/>
      <c r="EH93" s="718"/>
      <c r="EI93" s="718"/>
      <c r="EJ93" s="718"/>
      <c r="EK93" s="718"/>
      <c r="EL93" s="718"/>
      <c r="EM93" s="718"/>
      <c r="EN93" s="718"/>
      <c r="EO93" s="718"/>
      <c r="EP93" s="718"/>
      <c r="EQ93" s="718"/>
      <c r="ER93" s="718"/>
      <c r="ES93" s="718"/>
      <c r="ET93" s="718"/>
      <c r="EU93" s="718"/>
      <c r="EV93" s="718"/>
      <c r="EW93" s="718"/>
      <c r="EX93" s="719"/>
      <c r="EY93" s="719"/>
      <c r="EZ93" s="719"/>
      <c r="FA93" s="719"/>
      <c r="FB93" s="719"/>
      <c r="FC93" s="719"/>
      <c r="FD93" s="861"/>
      <c r="FE93" s="609"/>
      <c r="FF93" s="609"/>
      <c r="FG93" s="609"/>
      <c r="FH93" s="609"/>
      <c r="FI93" s="810"/>
      <c r="FJ93" s="475"/>
      <c r="FK93" s="994"/>
      <c r="FL93" s="995"/>
      <c r="FM93" s="995"/>
      <c r="FN93" s="995"/>
      <c r="FO93" s="991"/>
      <c r="FP93" s="991"/>
      <c r="FQ93" s="991"/>
      <c r="FR93" s="991"/>
      <c r="FS93" s="991"/>
      <c r="FT93" s="991"/>
      <c r="FU93" s="991"/>
      <c r="FV93" s="991"/>
      <c r="FW93" s="991"/>
      <c r="FX93" s="991"/>
      <c r="FY93" s="992"/>
      <c r="FZ93" s="992"/>
      <c r="GA93" s="992"/>
      <c r="GB93" s="992"/>
      <c r="GC93" s="992"/>
      <c r="GD93" s="992"/>
      <c r="GE93" s="992"/>
      <c r="GF93" s="992"/>
      <c r="GG93" s="992"/>
      <c r="GH93" s="992"/>
      <c r="GI93" s="992"/>
      <c r="GJ93" s="992"/>
      <c r="GK93" s="993"/>
    </row>
    <row r="94" spans="1:193" ht="4.5" customHeight="1" x14ac:dyDescent="0.15">
      <c r="A94" s="471"/>
      <c r="B94" s="471"/>
      <c r="C94" s="471"/>
      <c r="D94" s="471"/>
      <c r="E94" s="471"/>
      <c r="F94" s="471"/>
      <c r="G94" s="471"/>
      <c r="H94" s="471"/>
      <c r="I94" s="471"/>
      <c r="J94" s="471"/>
      <c r="K94" s="471"/>
      <c r="L94" s="471"/>
      <c r="M94" s="471"/>
      <c r="N94" s="471"/>
      <c r="O94" s="471"/>
      <c r="P94" s="471"/>
      <c r="Q94" s="471"/>
      <c r="R94" s="471"/>
      <c r="S94" s="471"/>
      <c r="T94" s="471"/>
      <c r="U94" s="471"/>
      <c r="V94" s="471"/>
      <c r="W94" s="471"/>
      <c r="X94" s="471"/>
      <c r="Y94" s="471"/>
      <c r="Z94" s="471"/>
      <c r="AA94" s="471"/>
      <c r="AB94" s="471"/>
      <c r="AC94" s="471"/>
      <c r="AD94" s="471"/>
      <c r="AE94" s="471"/>
      <c r="AF94" s="471"/>
      <c r="AG94" s="471"/>
      <c r="AH94" s="471"/>
      <c r="AI94" s="471"/>
      <c r="AJ94" s="471"/>
      <c r="AK94" s="471"/>
      <c r="AL94" s="471"/>
      <c r="AM94" s="471"/>
      <c r="AN94" s="471"/>
      <c r="AO94" s="471"/>
      <c r="AP94" s="471"/>
      <c r="AQ94" s="471"/>
      <c r="AR94" s="471"/>
      <c r="AS94" s="471"/>
      <c r="AT94" s="471"/>
      <c r="AU94" s="471"/>
      <c r="AV94" s="471"/>
      <c r="AW94" s="471"/>
      <c r="AX94" s="471"/>
      <c r="AY94" s="471"/>
      <c r="AZ94" s="471"/>
      <c r="BA94" s="471"/>
      <c r="BB94" s="471"/>
      <c r="BC94" s="471"/>
      <c r="BD94" s="471"/>
      <c r="BE94" s="477"/>
      <c r="BF94" s="477"/>
      <c r="BG94" s="474"/>
      <c r="BH94" s="474"/>
      <c r="BI94" s="696"/>
      <c r="BJ94" s="697"/>
      <c r="BK94" s="697"/>
      <c r="BL94" s="697"/>
      <c r="BM94" s="697"/>
      <c r="BN94" s="697"/>
      <c r="BO94" s="697"/>
      <c r="BP94" s="697"/>
      <c r="BQ94" s="697"/>
      <c r="BR94" s="697"/>
      <c r="BS94" s="697"/>
      <c r="BT94" s="697"/>
      <c r="BU94" s="697"/>
      <c r="BV94" s="698"/>
      <c r="BW94" s="699"/>
      <c r="BX94" s="700"/>
      <c r="BY94" s="656"/>
      <c r="BZ94" s="657"/>
      <c r="CA94" s="695"/>
      <c r="CB94" s="695"/>
      <c r="CC94" s="695"/>
      <c r="CD94" s="695"/>
      <c r="CE94" s="695"/>
      <c r="CF94" s="805"/>
      <c r="CG94" s="808"/>
      <c r="CH94" s="695"/>
      <c r="CI94" s="695"/>
      <c r="CJ94" s="695"/>
      <c r="CK94" s="695"/>
      <c r="CL94" s="754"/>
      <c r="CM94" s="832"/>
      <c r="CN94" s="695"/>
      <c r="CO94" s="695"/>
      <c r="CP94" s="695"/>
      <c r="CQ94" s="695"/>
      <c r="CR94" s="754"/>
      <c r="CT94" s="1294"/>
      <c r="CU94" s="1295"/>
      <c r="CV94" s="1295"/>
      <c r="CW94" s="1295"/>
      <c r="CX94" s="1295"/>
      <c r="CY94" s="1295"/>
      <c r="CZ94" s="1295"/>
      <c r="DA94" s="1296"/>
      <c r="DB94" s="1064"/>
      <c r="DC94" s="1065"/>
      <c r="DD94" s="1065"/>
      <c r="DE94" s="1065"/>
      <c r="DF94" s="1065"/>
      <c r="DG94" s="1066"/>
      <c r="DH94" s="616"/>
      <c r="DI94" s="616"/>
      <c r="DJ94" s="616"/>
      <c r="DK94" s="616"/>
      <c r="DL94" s="616"/>
      <c r="DM94" s="616"/>
      <c r="DN94" s="616"/>
      <c r="DO94" s="616"/>
      <c r="DP94" s="616"/>
      <c r="DQ94" s="616"/>
      <c r="DR94" s="616"/>
      <c r="DS94" s="616"/>
      <c r="DT94" s="616"/>
      <c r="DU94" s="616"/>
      <c r="DV94" s="616"/>
      <c r="DW94" s="616"/>
      <c r="DX94" s="616"/>
      <c r="DY94" s="616"/>
      <c r="DZ94" s="616"/>
      <c r="EA94" s="616"/>
      <c r="EB94" s="616"/>
      <c r="EC94" s="616"/>
      <c r="ED94" s="616"/>
      <c r="EE94" s="616"/>
      <c r="EF94" s="616"/>
      <c r="EG94" s="718"/>
      <c r="EH94" s="718"/>
      <c r="EI94" s="718"/>
      <c r="EJ94" s="718"/>
      <c r="EK94" s="718"/>
      <c r="EL94" s="718"/>
      <c r="EM94" s="718"/>
      <c r="EN94" s="718"/>
      <c r="EO94" s="718"/>
      <c r="EP94" s="718"/>
      <c r="EQ94" s="718"/>
      <c r="ER94" s="718"/>
      <c r="ES94" s="718"/>
      <c r="ET94" s="718"/>
      <c r="EU94" s="718"/>
      <c r="EV94" s="718"/>
      <c r="EW94" s="718"/>
      <c r="EX94" s="719"/>
      <c r="EY94" s="719"/>
      <c r="EZ94" s="719"/>
      <c r="FA94" s="719"/>
      <c r="FB94" s="719"/>
      <c r="FC94" s="719"/>
      <c r="FD94" s="861"/>
      <c r="FE94" s="609"/>
      <c r="FF94" s="609"/>
      <c r="FG94" s="609"/>
      <c r="FH94" s="609"/>
      <c r="FI94" s="810"/>
      <c r="FJ94" s="475"/>
      <c r="FK94" s="994"/>
      <c r="FL94" s="995"/>
      <c r="FM94" s="995"/>
      <c r="FN94" s="995"/>
      <c r="FO94" s="991"/>
      <c r="FP94" s="991"/>
      <c r="FQ94" s="991"/>
      <c r="FR94" s="991"/>
      <c r="FS94" s="991"/>
      <c r="FT94" s="991"/>
      <c r="FU94" s="991"/>
      <c r="FV94" s="991"/>
      <c r="FW94" s="991"/>
      <c r="FX94" s="991"/>
      <c r="FY94" s="992"/>
      <c r="FZ94" s="992"/>
      <c r="GA94" s="992"/>
      <c r="GB94" s="992"/>
      <c r="GC94" s="992"/>
      <c r="GD94" s="992"/>
      <c r="GE94" s="992"/>
      <c r="GF94" s="992"/>
      <c r="GG94" s="992"/>
      <c r="GH94" s="992"/>
      <c r="GI94" s="992"/>
      <c r="GJ94" s="992"/>
      <c r="GK94" s="993"/>
    </row>
    <row r="95" spans="1:193" ht="4.5" customHeight="1" x14ac:dyDescent="0.15">
      <c r="A95" s="775" t="s">
        <v>411</v>
      </c>
      <c r="B95" s="775"/>
      <c r="C95" s="775"/>
      <c r="D95" s="775"/>
      <c r="E95" s="775"/>
      <c r="F95" s="775"/>
      <c r="G95" s="775"/>
      <c r="H95" s="775"/>
      <c r="I95" s="775"/>
      <c r="J95" s="775"/>
      <c r="K95" s="775"/>
      <c r="L95" s="775"/>
      <c r="M95" s="775"/>
      <c r="N95" s="775"/>
      <c r="O95" s="775"/>
      <c r="P95" s="775"/>
      <c r="Q95" s="775"/>
      <c r="R95" s="775"/>
      <c r="S95" s="775"/>
      <c r="T95" s="775"/>
      <c r="U95" s="775"/>
      <c r="V95" s="775"/>
      <c r="W95" s="775"/>
      <c r="X95" s="775"/>
      <c r="Y95" s="775"/>
      <c r="Z95" s="775"/>
      <c r="AA95" s="775"/>
      <c r="AB95" s="775"/>
      <c r="AC95" s="775"/>
      <c r="AD95" s="775"/>
      <c r="AE95" s="775"/>
      <c r="AF95" s="775"/>
      <c r="AG95" s="775"/>
      <c r="AH95" s="775"/>
      <c r="AI95" s="775"/>
      <c r="AJ95" s="775"/>
      <c r="AK95" s="775"/>
      <c r="AL95" s="775"/>
      <c r="AM95" s="775"/>
      <c r="AN95" s="775"/>
      <c r="AO95" s="775"/>
      <c r="AP95" s="775"/>
      <c r="AQ95" s="775"/>
      <c r="AR95" s="775"/>
      <c r="AS95" s="471"/>
      <c r="AT95" s="471"/>
      <c r="AU95" s="471"/>
      <c r="AV95" s="471"/>
      <c r="AW95" s="471"/>
      <c r="AX95" s="471"/>
      <c r="AY95" s="471"/>
      <c r="AZ95" s="471"/>
      <c r="BA95" s="471"/>
      <c r="BB95" s="471"/>
      <c r="BC95" s="471"/>
      <c r="BD95" s="471"/>
      <c r="BE95" s="477"/>
      <c r="BF95" s="477"/>
      <c r="BG95" s="474"/>
      <c r="BH95" s="474"/>
      <c r="BI95" s="696"/>
      <c r="BJ95" s="697"/>
      <c r="BK95" s="697"/>
      <c r="BL95" s="697"/>
      <c r="BM95" s="697"/>
      <c r="BN95" s="697"/>
      <c r="BO95" s="697"/>
      <c r="BP95" s="697"/>
      <c r="BQ95" s="697"/>
      <c r="BR95" s="697"/>
      <c r="BS95" s="697"/>
      <c r="BT95" s="697"/>
      <c r="BU95" s="697"/>
      <c r="BV95" s="698"/>
      <c r="BW95" s="699"/>
      <c r="BX95" s="700"/>
      <c r="BY95" s="656"/>
      <c r="BZ95" s="657"/>
      <c r="CA95" s="695"/>
      <c r="CB95" s="695"/>
      <c r="CC95" s="695"/>
      <c r="CD95" s="695"/>
      <c r="CE95" s="695"/>
      <c r="CF95" s="805"/>
      <c r="CG95" s="808"/>
      <c r="CH95" s="695"/>
      <c r="CI95" s="695"/>
      <c r="CJ95" s="695"/>
      <c r="CK95" s="695"/>
      <c r="CL95" s="754"/>
      <c r="CM95" s="832"/>
      <c r="CN95" s="695"/>
      <c r="CO95" s="695"/>
      <c r="CP95" s="695"/>
      <c r="CQ95" s="695"/>
      <c r="CR95" s="754"/>
      <c r="CT95" s="1294"/>
      <c r="CU95" s="1295"/>
      <c r="CV95" s="1295"/>
      <c r="CW95" s="1295"/>
      <c r="CX95" s="1295"/>
      <c r="CY95" s="1295"/>
      <c r="CZ95" s="1295"/>
      <c r="DA95" s="1296"/>
      <c r="DB95" s="1064"/>
      <c r="DC95" s="1065"/>
      <c r="DD95" s="1065"/>
      <c r="DE95" s="1065"/>
      <c r="DF95" s="1065"/>
      <c r="DG95" s="1066"/>
      <c r="DH95" s="616"/>
      <c r="DI95" s="616"/>
      <c r="DJ95" s="616"/>
      <c r="DK95" s="616"/>
      <c r="DL95" s="616"/>
      <c r="DM95" s="616"/>
      <c r="DN95" s="616"/>
      <c r="DO95" s="616"/>
      <c r="DP95" s="616"/>
      <c r="DQ95" s="616"/>
      <c r="DR95" s="616"/>
      <c r="DS95" s="616"/>
      <c r="DT95" s="616"/>
      <c r="DU95" s="616"/>
      <c r="DV95" s="616"/>
      <c r="DW95" s="616"/>
      <c r="DX95" s="616"/>
      <c r="DY95" s="616"/>
      <c r="DZ95" s="616"/>
      <c r="EA95" s="616"/>
      <c r="EB95" s="616"/>
      <c r="EC95" s="616"/>
      <c r="ED95" s="616"/>
      <c r="EE95" s="616"/>
      <c r="EF95" s="616"/>
      <c r="EG95" s="718"/>
      <c r="EH95" s="718"/>
      <c r="EI95" s="718"/>
      <c r="EJ95" s="718"/>
      <c r="EK95" s="718"/>
      <c r="EL95" s="718"/>
      <c r="EM95" s="718"/>
      <c r="EN95" s="718"/>
      <c r="EO95" s="718"/>
      <c r="EP95" s="718"/>
      <c r="EQ95" s="718"/>
      <c r="ER95" s="718"/>
      <c r="ES95" s="718"/>
      <c r="ET95" s="718"/>
      <c r="EU95" s="718"/>
      <c r="EV95" s="718"/>
      <c r="EW95" s="718"/>
      <c r="EX95" s="719"/>
      <c r="EY95" s="719"/>
      <c r="EZ95" s="719"/>
      <c r="FA95" s="719"/>
      <c r="FB95" s="719"/>
      <c r="FC95" s="719"/>
      <c r="FD95" s="861"/>
      <c r="FE95" s="609"/>
      <c r="FF95" s="609"/>
      <c r="FG95" s="609"/>
      <c r="FH95" s="609"/>
      <c r="FI95" s="810"/>
      <c r="FJ95" s="475"/>
      <c r="FK95" s="994"/>
      <c r="FL95" s="995"/>
      <c r="FM95" s="995"/>
      <c r="FN95" s="995"/>
      <c r="FO95" s="991"/>
      <c r="FP95" s="991"/>
      <c r="FQ95" s="991"/>
      <c r="FR95" s="991"/>
      <c r="FS95" s="991"/>
      <c r="FT95" s="991"/>
      <c r="FU95" s="991"/>
      <c r="FV95" s="991"/>
      <c r="FW95" s="991"/>
      <c r="FX95" s="991"/>
      <c r="FY95" s="992"/>
      <c r="FZ95" s="992"/>
      <c r="GA95" s="992"/>
      <c r="GB95" s="992"/>
      <c r="GC95" s="992"/>
      <c r="GD95" s="992"/>
      <c r="GE95" s="992"/>
      <c r="GF95" s="992"/>
      <c r="GG95" s="992"/>
      <c r="GH95" s="992"/>
      <c r="GI95" s="992"/>
      <c r="GJ95" s="992"/>
      <c r="GK95" s="993"/>
    </row>
    <row r="96" spans="1:193" ht="4.5" customHeight="1" x14ac:dyDescent="0.15">
      <c r="A96" s="775"/>
      <c r="B96" s="775"/>
      <c r="C96" s="775"/>
      <c r="D96" s="775"/>
      <c r="E96" s="775"/>
      <c r="F96" s="775"/>
      <c r="G96" s="775"/>
      <c r="H96" s="775"/>
      <c r="I96" s="775"/>
      <c r="J96" s="775"/>
      <c r="K96" s="775"/>
      <c r="L96" s="775"/>
      <c r="M96" s="775"/>
      <c r="N96" s="775"/>
      <c r="O96" s="775"/>
      <c r="P96" s="775"/>
      <c r="Q96" s="775"/>
      <c r="R96" s="775"/>
      <c r="S96" s="775"/>
      <c r="T96" s="775"/>
      <c r="U96" s="775"/>
      <c r="V96" s="775"/>
      <c r="W96" s="775"/>
      <c r="X96" s="775"/>
      <c r="Y96" s="775"/>
      <c r="Z96" s="775"/>
      <c r="AA96" s="775"/>
      <c r="AB96" s="775"/>
      <c r="AC96" s="775"/>
      <c r="AD96" s="775"/>
      <c r="AE96" s="775"/>
      <c r="AF96" s="775"/>
      <c r="AG96" s="775"/>
      <c r="AH96" s="775"/>
      <c r="AI96" s="775"/>
      <c r="AJ96" s="775"/>
      <c r="AK96" s="775"/>
      <c r="AL96" s="775"/>
      <c r="AM96" s="775"/>
      <c r="AN96" s="775"/>
      <c r="AO96" s="775"/>
      <c r="AP96" s="775"/>
      <c r="AQ96" s="775"/>
      <c r="AR96" s="775"/>
      <c r="AS96" s="471"/>
      <c r="AT96" s="471"/>
      <c r="AU96" s="471"/>
      <c r="AV96" s="471"/>
      <c r="AW96" s="471"/>
      <c r="AX96" s="471"/>
      <c r="AY96" s="471"/>
      <c r="AZ96" s="471"/>
      <c r="BA96" s="471"/>
      <c r="BB96" s="471"/>
      <c r="BC96" s="471"/>
      <c r="BD96" s="471"/>
      <c r="BE96" s="477"/>
      <c r="BF96" s="477"/>
      <c r="BG96" s="474"/>
      <c r="BH96" s="474"/>
      <c r="BI96" s="696"/>
      <c r="BJ96" s="697"/>
      <c r="BK96" s="697"/>
      <c r="BL96" s="697"/>
      <c r="BM96" s="697"/>
      <c r="BN96" s="697"/>
      <c r="BO96" s="697"/>
      <c r="BP96" s="697"/>
      <c r="BQ96" s="697"/>
      <c r="BR96" s="697"/>
      <c r="BS96" s="697"/>
      <c r="BT96" s="697"/>
      <c r="BU96" s="697"/>
      <c r="BV96" s="698"/>
      <c r="BW96" s="699"/>
      <c r="BX96" s="700"/>
      <c r="BY96" s="656"/>
      <c r="BZ96" s="657"/>
      <c r="CA96" s="695"/>
      <c r="CB96" s="695"/>
      <c r="CC96" s="695"/>
      <c r="CD96" s="695"/>
      <c r="CE96" s="695"/>
      <c r="CF96" s="805"/>
      <c r="CG96" s="808"/>
      <c r="CH96" s="695"/>
      <c r="CI96" s="695"/>
      <c r="CJ96" s="695"/>
      <c r="CK96" s="695"/>
      <c r="CL96" s="754"/>
      <c r="CM96" s="832"/>
      <c r="CN96" s="695"/>
      <c r="CO96" s="695"/>
      <c r="CP96" s="695"/>
      <c r="CQ96" s="695"/>
      <c r="CR96" s="754"/>
      <c r="CT96" s="1294"/>
      <c r="CU96" s="1295"/>
      <c r="CV96" s="1295"/>
      <c r="CW96" s="1295"/>
      <c r="CX96" s="1295"/>
      <c r="CY96" s="1295"/>
      <c r="CZ96" s="1295"/>
      <c r="DA96" s="1296"/>
      <c r="DB96" s="1067"/>
      <c r="DC96" s="1068"/>
      <c r="DD96" s="1068"/>
      <c r="DE96" s="1068"/>
      <c r="DF96" s="1068"/>
      <c r="DG96" s="1069"/>
      <c r="DH96" s="616"/>
      <c r="DI96" s="616"/>
      <c r="DJ96" s="616"/>
      <c r="DK96" s="616"/>
      <c r="DL96" s="616"/>
      <c r="DM96" s="616"/>
      <c r="DN96" s="616"/>
      <c r="DO96" s="616"/>
      <c r="DP96" s="616"/>
      <c r="DQ96" s="616"/>
      <c r="DR96" s="616"/>
      <c r="DS96" s="616"/>
      <c r="DT96" s="616"/>
      <c r="DU96" s="616"/>
      <c r="DV96" s="616"/>
      <c r="DW96" s="616"/>
      <c r="DX96" s="616"/>
      <c r="DY96" s="616"/>
      <c r="DZ96" s="616"/>
      <c r="EA96" s="616"/>
      <c r="EB96" s="616"/>
      <c r="EC96" s="616"/>
      <c r="ED96" s="616"/>
      <c r="EE96" s="616"/>
      <c r="EF96" s="616"/>
      <c r="EG96" s="718"/>
      <c r="EH96" s="718"/>
      <c r="EI96" s="718"/>
      <c r="EJ96" s="718"/>
      <c r="EK96" s="718"/>
      <c r="EL96" s="718"/>
      <c r="EM96" s="718"/>
      <c r="EN96" s="718"/>
      <c r="EO96" s="718"/>
      <c r="EP96" s="718"/>
      <c r="EQ96" s="718"/>
      <c r="ER96" s="718"/>
      <c r="ES96" s="718"/>
      <c r="ET96" s="718"/>
      <c r="EU96" s="718"/>
      <c r="EV96" s="718"/>
      <c r="EW96" s="718"/>
      <c r="EX96" s="719"/>
      <c r="EY96" s="719"/>
      <c r="EZ96" s="719"/>
      <c r="FA96" s="719"/>
      <c r="FB96" s="719"/>
      <c r="FC96" s="719"/>
      <c r="FD96" s="863"/>
      <c r="FE96" s="864"/>
      <c r="FF96" s="864"/>
      <c r="FG96" s="864"/>
      <c r="FH96" s="864"/>
      <c r="FI96" s="811"/>
      <c r="FJ96" s="475"/>
      <c r="FK96" s="994"/>
      <c r="FL96" s="995"/>
      <c r="FM96" s="995"/>
      <c r="FN96" s="995"/>
      <c r="FO96" s="991"/>
      <c r="FP96" s="991"/>
      <c r="FQ96" s="991"/>
      <c r="FR96" s="991"/>
      <c r="FS96" s="991"/>
      <c r="FT96" s="991"/>
      <c r="FU96" s="991"/>
      <c r="FV96" s="991"/>
      <c r="FW96" s="991"/>
      <c r="FX96" s="991"/>
      <c r="FY96" s="992"/>
      <c r="FZ96" s="992"/>
      <c r="GA96" s="992"/>
      <c r="GB96" s="992"/>
      <c r="GC96" s="992"/>
      <c r="GD96" s="992"/>
      <c r="GE96" s="992"/>
      <c r="GF96" s="992"/>
      <c r="GG96" s="992"/>
      <c r="GH96" s="992"/>
      <c r="GI96" s="992"/>
      <c r="GJ96" s="992"/>
      <c r="GK96" s="993"/>
    </row>
    <row r="97" spans="1:193" ht="4.5" customHeight="1" x14ac:dyDescent="0.15">
      <c r="A97" s="776"/>
      <c r="B97" s="776"/>
      <c r="C97" s="776"/>
      <c r="D97" s="776"/>
      <c r="E97" s="776"/>
      <c r="F97" s="776"/>
      <c r="G97" s="776"/>
      <c r="H97" s="776"/>
      <c r="I97" s="776"/>
      <c r="J97" s="776"/>
      <c r="K97" s="776"/>
      <c r="L97" s="776"/>
      <c r="M97" s="776"/>
      <c r="N97" s="776"/>
      <c r="O97" s="776"/>
      <c r="P97" s="776"/>
      <c r="Q97" s="776"/>
      <c r="R97" s="776"/>
      <c r="S97" s="776"/>
      <c r="T97" s="776"/>
      <c r="U97" s="776"/>
      <c r="V97" s="776"/>
      <c r="W97" s="776"/>
      <c r="X97" s="776"/>
      <c r="Y97" s="776"/>
      <c r="Z97" s="776"/>
      <c r="AA97" s="776"/>
      <c r="AB97" s="776"/>
      <c r="AC97" s="776"/>
      <c r="AD97" s="776"/>
      <c r="AE97" s="776"/>
      <c r="AF97" s="776"/>
      <c r="AG97" s="776"/>
      <c r="AH97" s="776"/>
      <c r="AI97" s="776"/>
      <c r="AJ97" s="776"/>
      <c r="AK97" s="776"/>
      <c r="AL97" s="776"/>
      <c r="AM97" s="776"/>
      <c r="AN97" s="776"/>
      <c r="AO97" s="776"/>
      <c r="AP97" s="776"/>
      <c r="AQ97" s="776"/>
      <c r="AR97" s="776"/>
      <c r="AS97" s="471"/>
      <c r="AT97" s="471"/>
      <c r="AU97" s="471"/>
      <c r="AV97" s="471"/>
      <c r="AW97" s="471"/>
      <c r="AX97" s="471"/>
      <c r="AY97" s="471"/>
      <c r="AZ97" s="471"/>
      <c r="BA97" s="471"/>
      <c r="BB97" s="471"/>
      <c r="BC97" s="471"/>
      <c r="BD97" s="471"/>
      <c r="BE97" s="477"/>
      <c r="BF97" s="477"/>
      <c r="BG97" s="474"/>
      <c r="BH97" s="474"/>
      <c r="BI97" s="696" t="s">
        <v>45</v>
      </c>
      <c r="BJ97" s="697"/>
      <c r="BK97" s="697"/>
      <c r="BL97" s="697"/>
      <c r="BM97" s="697"/>
      <c r="BN97" s="697"/>
      <c r="BO97" s="697"/>
      <c r="BP97" s="697"/>
      <c r="BQ97" s="697"/>
      <c r="BR97" s="697"/>
      <c r="BS97" s="697"/>
      <c r="BT97" s="697"/>
      <c r="BU97" s="697"/>
      <c r="BV97" s="698"/>
      <c r="BW97" s="699">
        <v>112</v>
      </c>
      <c r="BX97" s="700"/>
      <c r="BY97" s="656"/>
      <c r="BZ97" s="657"/>
      <c r="CA97" s="695" t="str">
        <f>入力シート!$AA22</f>
        <v/>
      </c>
      <c r="CB97" s="695"/>
      <c r="CC97" s="695" t="str">
        <f>入力シート!$AB22</f>
        <v/>
      </c>
      <c r="CD97" s="695"/>
      <c r="CE97" s="695" t="str">
        <f>入力シート!$AC22</f>
        <v/>
      </c>
      <c r="CF97" s="805"/>
      <c r="CG97" s="808" t="str">
        <f>入力シート!$AD22</f>
        <v/>
      </c>
      <c r="CH97" s="695"/>
      <c r="CI97" s="695" t="str">
        <f>入力シート!$AE22</f>
        <v/>
      </c>
      <c r="CJ97" s="695"/>
      <c r="CK97" s="695" t="str">
        <f>入力シート!$AF22</f>
        <v/>
      </c>
      <c r="CL97" s="754"/>
      <c r="CM97" s="832" t="str">
        <f>入力シート!$AG22</f>
        <v/>
      </c>
      <c r="CN97" s="695"/>
      <c r="CO97" s="695" t="str">
        <f>入力シート!$AH22</f>
        <v/>
      </c>
      <c r="CP97" s="695"/>
      <c r="CQ97" s="695" t="str">
        <f>入力シート!$AI22</f>
        <v/>
      </c>
      <c r="CR97" s="754"/>
      <c r="CT97" s="1294"/>
      <c r="CU97" s="1295"/>
      <c r="CV97" s="1295"/>
      <c r="CW97" s="1295"/>
      <c r="CX97" s="1295"/>
      <c r="CY97" s="1295"/>
      <c r="CZ97" s="1295"/>
      <c r="DA97" s="1296"/>
      <c r="DB97" s="777" t="s">
        <v>91</v>
      </c>
      <c r="DC97" s="737"/>
      <c r="DD97" s="737"/>
      <c r="DE97" s="737"/>
      <c r="DF97" s="737"/>
      <c r="DG97" s="737"/>
      <c r="DH97" s="737"/>
      <c r="DI97" s="737"/>
      <c r="DJ97" s="737"/>
      <c r="DK97" s="737"/>
      <c r="DL97" s="737"/>
      <c r="DM97" s="737"/>
      <c r="DN97" s="737"/>
      <c r="DO97" s="737"/>
      <c r="DP97" s="737"/>
      <c r="DQ97" s="737"/>
      <c r="DR97" s="737"/>
      <c r="DS97" s="737"/>
      <c r="DT97" s="737"/>
      <c r="DU97" s="737"/>
      <c r="DV97" s="737"/>
      <c r="DW97" s="737"/>
      <c r="DX97" s="737"/>
      <c r="DY97" s="737"/>
      <c r="DZ97" s="737"/>
      <c r="EA97" s="737"/>
      <c r="EB97" s="737"/>
      <c r="EC97" s="737"/>
      <c r="ED97" s="737"/>
      <c r="EE97" s="737"/>
      <c r="EF97" s="737"/>
      <c r="EG97" s="737"/>
      <c r="EH97" s="737"/>
      <c r="EI97" s="737"/>
      <c r="EJ97" s="737"/>
      <c r="EK97" s="778"/>
      <c r="EL97" s="731" t="s">
        <v>391</v>
      </c>
      <c r="EM97" s="732"/>
      <c r="EN97" s="732"/>
      <c r="EO97" s="732"/>
      <c r="EP97" s="732"/>
      <c r="EQ97" s="732"/>
      <c r="ER97" s="732"/>
      <c r="ES97" s="732"/>
      <c r="ET97" s="732"/>
      <c r="EU97" s="732"/>
      <c r="EV97" s="732"/>
      <c r="EW97" s="733"/>
      <c r="EX97" s="737" t="s">
        <v>28</v>
      </c>
      <c r="EY97" s="732"/>
      <c r="EZ97" s="732"/>
      <c r="FA97" s="732"/>
      <c r="FB97" s="732"/>
      <c r="FC97" s="732"/>
      <c r="FD97" s="732"/>
      <c r="FE97" s="732"/>
      <c r="FF97" s="732"/>
      <c r="FG97" s="732"/>
      <c r="FH97" s="732"/>
      <c r="FI97" s="738"/>
      <c r="FJ97" s="475"/>
      <c r="FK97" s="994" t="s">
        <v>113</v>
      </c>
      <c r="FL97" s="995"/>
      <c r="FM97" s="995"/>
      <c r="FN97" s="995"/>
      <c r="FO97" s="991" t="str">
        <f>IF(入力シート!$I22="","",入力シート!$I22)</f>
        <v/>
      </c>
      <c r="FP97" s="991"/>
      <c r="FQ97" s="991"/>
      <c r="FR97" s="991"/>
      <c r="FS97" s="991"/>
      <c r="FT97" s="991"/>
      <c r="FU97" s="991"/>
      <c r="FV97" s="991"/>
      <c r="FW97" s="991"/>
      <c r="FX97" s="991"/>
      <c r="FY97" s="992" t="str">
        <f>IF(入力シート!$H22="","",入力シート!$H22)</f>
        <v/>
      </c>
      <c r="FZ97" s="992"/>
      <c r="GA97" s="992"/>
      <c r="GB97" s="992"/>
      <c r="GC97" s="992"/>
      <c r="GD97" s="992"/>
      <c r="GE97" s="992"/>
      <c r="GF97" s="992"/>
      <c r="GG97" s="992"/>
      <c r="GH97" s="992"/>
      <c r="GI97" s="992"/>
      <c r="GJ97" s="992"/>
      <c r="GK97" s="993"/>
    </row>
    <row r="98" spans="1:193" ht="4.5" customHeight="1" x14ac:dyDescent="0.15">
      <c r="A98" s="1129" t="s">
        <v>14</v>
      </c>
      <c r="B98" s="1130"/>
      <c r="C98" s="1130"/>
      <c r="D98" s="1130"/>
      <c r="E98" s="1130"/>
      <c r="F98" s="1130"/>
      <c r="G98" s="1130"/>
      <c r="H98" s="1130"/>
      <c r="I98" s="1130"/>
      <c r="J98" s="1130"/>
      <c r="K98" s="1143" t="s">
        <v>84</v>
      </c>
      <c r="L98" s="1143"/>
      <c r="M98" s="1143"/>
      <c r="N98" s="1143"/>
      <c r="O98" s="1143"/>
      <c r="P98" s="1143"/>
      <c r="Q98" s="1143"/>
      <c r="R98" s="1143"/>
      <c r="S98" s="1143"/>
      <c r="T98" s="1143"/>
      <c r="U98" s="1143"/>
      <c r="V98" s="1143"/>
      <c r="W98" s="1143"/>
      <c r="X98" s="1143"/>
      <c r="Y98" s="1143"/>
      <c r="Z98" s="1143"/>
      <c r="AA98" s="1143" t="s">
        <v>85</v>
      </c>
      <c r="AB98" s="1143"/>
      <c r="AC98" s="1143"/>
      <c r="AD98" s="1143"/>
      <c r="AE98" s="1143"/>
      <c r="AF98" s="1143"/>
      <c r="AG98" s="1143"/>
      <c r="AH98" s="1143"/>
      <c r="AI98" s="1143"/>
      <c r="AJ98" s="1143"/>
      <c r="AK98" s="1143"/>
      <c r="AL98" s="1143"/>
      <c r="AM98" s="1143"/>
      <c r="AN98" s="1143"/>
      <c r="AO98" s="1143"/>
      <c r="AP98" s="1143"/>
      <c r="AQ98" s="1143" t="s">
        <v>86</v>
      </c>
      <c r="AR98" s="1143"/>
      <c r="AS98" s="1143"/>
      <c r="AT98" s="1143"/>
      <c r="AU98" s="1143"/>
      <c r="AV98" s="1143"/>
      <c r="AW98" s="1143"/>
      <c r="AX98" s="1143"/>
      <c r="AY98" s="1143"/>
      <c r="AZ98" s="1143"/>
      <c r="BA98" s="1143"/>
      <c r="BB98" s="1143"/>
      <c r="BC98" s="1143"/>
      <c r="BD98" s="1143"/>
      <c r="BE98" s="1143"/>
      <c r="BF98" s="1145"/>
      <c r="BG98" s="474"/>
      <c r="BH98" s="474"/>
      <c r="BI98" s="696"/>
      <c r="BJ98" s="697"/>
      <c r="BK98" s="697"/>
      <c r="BL98" s="697"/>
      <c r="BM98" s="697"/>
      <c r="BN98" s="697"/>
      <c r="BO98" s="697"/>
      <c r="BP98" s="697"/>
      <c r="BQ98" s="697"/>
      <c r="BR98" s="697"/>
      <c r="BS98" s="697"/>
      <c r="BT98" s="697"/>
      <c r="BU98" s="697"/>
      <c r="BV98" s="698"/>
      <c r="BW98" s="699"/>
      <c r="BX98" s="700"/>
      <c r="BY98" s="656"/>
      <c r="BZ98" s="657"/>
      <c r="CA98" s="695"/>
      <c r="CB98" s="695"/>
      <c r="CC98" s="695"/>
      <c r="CD98" s="695"/>
      <c r="CE98" s="695"/>
      <c r="CF98" s="805"/>
      <c r="CG98" s="808"/>
      <c r="CH98" s="695"/>
      <c r="CI98" s="695"/>
      <c r="CJ98" s="695"/>
      <c r="CK98" s="695"/>
      <c r="CL98" s="754"/>
      <c r="CM98" s="832"/>
      <c r="CN98" s="695"/>
      <c r="CO98" s="695"/>
      <c r="CP98" s="695"/>
      <c r="CQ98" s="695"/>
      <c r="CR98" s="754"/>
      <c r="CT98" s="1294"/>
      <c r="CU98" s="1295"/>
      <c r="CV98" s="1295"/>
      <c r="CW98" s="1295"/>
      <c r="CX98" s="1295"/>
      <c r="CY98" s="1295"/>
      <c r="CZ98" s="1295"/>
      <c r="DA98" s="1296"/>
      <c r="DB98" s="779"/>
      <c r="DC98" s="780"/>
      <c r="DD98" s="780"/>
      <c r="DE98" s="780"/>
      <c r="DF98" s="780"/>
      <c r="DG98" s="780"/>
      <c r="DH98" s="780"/>
      <c r="DI98" s="780"/>
      <c r="DJ98" s="780"/>
      <c r="DK98" s="780"/>
      <c r="DL98" s="780"/>
      <c r="DM98" s="780"/>
      <c r="DN98" s="780"/>
      <c r="DO98" s="780"/>
      <c r="DP98" s="780"/>
      <c r="DQ98" s="780"/>
      <c r="DR98" s="780"/>
      <c r="DS98" s="780"/>
      <c r="DT98" s="780"/>
      <c r="DU98" s="780"/>
      <c r="DV98" s="780"/>
      <c r="DW98" s="780"/>
      <c r="DX98" s="780"/>
      <c r="DY98" s="780"/>
      <c r="DZ98" s="780"/>
      <c r="EA98" s="780"/>
      <c r="EB98" s="780"/>
      <c r="EC98" s="780"/>
      <c r="ED98" s="780"/>
      <c r="EE98" s="780"/>
      <c r="EF98" s="780"/>
      <c r="EG98" s="780"/>
      <c r="EH98" s="780"/>
      <c r="EI98" s="780"/>
      <c r="EJ98" s="780"/>
      <c r="EK98" s="781"/>
      <c r="EL98" s="734"/>
      <c r="EM98" s="735"/>
      <c r="EN98" s="735"/>
      <c r="EO98" s="735"/>
      <c r="EP98" s="735"/>
      <c r="EQ98" s="735"/>
      <c r="ER98" s="735"/>
      <c r="ES98" s="735"/>
      <c r="ET98" s="735"/>
      <c r="EU98" s="735"/>
      <c r="EV98" s="735"/>
      <c r="EW98" s="736"/>
      <c r="EX98" s="735"/>
      <c r="EY98" s="735"/>
      <c r="EZ98" s="735"/>
      <c r="FA98" s="735"/>
      <c r="FB98" s="735"/>
      <c r="FC98" s="735"/>
      <c r="FD98" s="735"/>
      <c r="FE98" s="735"/>
      <c r="FF98" s="735"/>
      <c r="FG98" s="735"/>
      <c r="FH98" s="735"/>
      <c r="FI98" s="739"/>
      <c r="FJ98" s="475"/>
      <c r="FK98" s="994"/>
      <c r="FL98" s="995"/>
      <c r="FM98" s="995"/>
      <c r="FN98" s="995"/>
      <c r="FO98" s="991"/>
      <c r="FP98" s="991"/>
      <c r="FQ98" s="991"/>
      <c r="FR98" s="991"/>
      <c r="FS98" s="991"/>
      <c r="FT98" s="991"/>
      <c r="FU98" s="991"/>
      <c r="FV98" s="991"/>
      <c r="FW98" s="991"/>
      <c r="FX98" s="991"/>
      <c r="FY98" s="992"/>
      <c r="FZ98" s="992"/>
      <c r="GA98" s="992"/>
      <c r="GB98" s="992"/>
      <c r="GC98" s="992"/>
      <c r="GD98" s="992"/>
      <c r="GE98" s="992"/>
      <c r="GF98" s="992"/>
      <c r="GG98" s="992"/>
      <c r="GH98" s="992"/>
      <c r="GI98" s="992"/>
      <c r="GJ98" s="992"/>
      <c r="GK98" s="993"/>
    </row>
    <row r="99" spans="1:193" ht="4.5" customHeight="1" x14ac:dyDescent="0.15">
      <c r="A99" s="973"/>
      <c r="B99" s="972"/>
      <c r="C99" s="972"/>
      <c r="D99" s="972"/>
      <c r="E99" s="972"/>
      <c r="F99" s="972"/>
      <c r="G99" s="972"/>
      <c r="H99" s="972"/>
      <c r="I99" s="972"/>
      <c r="J99" s="972"/>
      <c r="K99" s="1144"/>
      <c r="L99" s="1144"/>
      <c r="M99" s="1144"/>
      <c r="N99" s="1144"/>
      <c r="O99" s="1144"/>
      <c r="P99" s="1144"/>
      <c r="Q99" s="1144"/>
      <c r="R99" s="1144"/>
      <c r="S99" s="1144"/>
      <c r="T99" s="1144"/>
      <c r="U99" s="1144"/>
      <c r="V99" s="1144"/>
      <c r="W99" s="1144"/>
      <c r="X99" s="1144"/>
      <c r="Y99" s="1144"/>
      <c r="Z99" s="1144"/>
      <c r="AA99" s="1144"/>
      <c r="AB99" s="1144"/>
      <c r="AC99" s="1144"/>
      <c r="AD99" s="1144"/>
      <c r="AE99" s="1144"/>
      <c r="AF99" s="1144"/>
      <c r="AG99" s="1144"/>
      <c r="AH99" s="1144"/>
      <c r="AI99" s="1144"/>
      <c r="AJ99" s="1144"/>
      <c r="AK99" s="1144"/>
      <c r="AL99" s="1144"/>
      <c r="AM99" s="1144"/>
      <c r="AN99" s="1144"/>
      <c r="AO99" s="1144"/>
      <c r="AP99" s="1144"/>
      <c r="AQ99" s="1144"/>
      <c r="AR99" s="1144"/>
      <c r="AS99" s="1144"/>
      <c r="AT99" s="1144"/>
      <c r="AU99" s="1144"/>
      <c r="AV99" s="1144"/>
      <c r="AW99" s="1144"/>
      <c r="AX99" s="1144"/>
      <c r="AY99" s="1144"/>
      <c r="AZ99" s="1144"/>
      <c r="BA99" s="1144"/>
      <c r="BB99" s="1144"/>
      <c r="BC99" s="1144"/>
      <c r="BD99" s="1144"/>
      <c r="BE99" s="1144"/>
      <c r="BF99" s="1146"/>
      <c r="BG99" s="474"/>
      <c r="BH99" s="474"/>
      <c r="BI99" s="696"/>
      <c r="BJ99" s="697"/>
      <c r="BK99" s="697"/>
      <c r="BL99" s="697"/>
      <c r="BM99" s="697"/>
      <c r="BN99" s="697"/>
      <c r="BO99" s="697"/>
      <c r="BP99" s="697"/>
      <c r="BQ99" s="697"/>
      <c r="BR99" s="697"/>
      <c r="BS99" s="697"/>
      <c r="BT99" s="697"/>
      <c r="BU99" s="697"/>
      <c r="BV99" s="698"/>
      <c r="BW99" s="699"/>
      <c r="BX99" s="700"/>
      <c r="BY99" s="656"/>
      <c r="BZ99" s="657"/>
      <c r="CA99" s="695"/>
      <c r="CB99" s="695"/>
      <c r="CC99" s="695"/>
      <c r="CD99" s="695"/>
      <c r="CE99" s="695"/>
      <c r="CF99" s="805"/>
      <c r="CG99" s="808"/>
      <c r="CH99" s="695"/>
      <c r="CI99" s="695"/>
      <c r="CJ99" s="695"/>
      <c r="CK99" s="695"/>
      <c r="CL99" s="754"/>
      <c r="CM99" s="832"/>
      <c r="CN99" s="695"/>
      <c r="CO99" s="695"/>
      <c r="CP99" s="695"/>
      <c r="CQ99" s="695"/>
      <c r="CR99" s="754"/>
      <c r="CT99" s="1294"/>
      <c r="CU99" s="1295"/>
      <c r="CV99" s="1295"/>
      <c r="CW99" s="1295"/>
      <c r="CX99" s="1295"/>
      <c r="CY99" s="1295"/>
      <c r="CZ99" s="1295"/>
      <c r="DA99" s="1296"/>
      <c r="DB99" s="782" t="str">
        <f>入力シート!AA87</f>
        <v/>
      </c>
      <c r="DC99" s="783"/>
      <c r="DD99" s="783"/>
      <c r="DE99" s="783" t="str">
        <f>入力シート!AB87</f>
        <v/>
      </c>
      <c r="DF99" s="783"/>
      <c r="DG99" s="783"/>
      <c r="DH99" s="783" t="str">
        <f>入力シート!AC87</f>
        <v/>
      </c>
      <c r="DI99" s="783"/>
      <c r="DJ99" s="783"/>
      <c r="DK99" s="783" t="str">
        <f>入力シート!AD87</f>
        <v/>
      </c>
      <c r="DL99" s="783"/>
      <c r="DM99" s="783"/>
      <c r="DN99" s="783" t="str">
        <f>入力シート!AE87</f>
        <v/>
      </c>
      <c r="DO99" s="783"/>
      <c r="DP99" s="783"/>
      <c r="DQ99" s="783" t="str">
        <f>入力シート!AF87</f>
        <v/>
      </c>
      <c r="DR99" s="783"/>
      <c r="DS99" s="783"/>
      <c r="DT99" s="783" t="str">
        <f>入力シート!AG87</f>
        <v/>
      </c>
      <c r="DU99" s="783"/>
      <c r="DV99" s="783"/>
      <c r="DW99" s="783" t="str">
        <f>入力シート!AH87</f>
        <v/>
      </c>
      <c r="DX99" s="783"/>
      <c r="DY99" s="783"/>
      <c r="DZ99" s="783" t="str">
        <f>入力シート!AI87</f>
        <v/>
      </c>
      <c r="EA99" s="783"/>
      <c r="EB99" s="783"/>
      <c r="EC99" s="783" t="str">
        <f>入力シート!AJ87</f>
        <v/>
      </c>
      <c r="ED99" s="783"/>
      <c r="EE99" s="783"/>
      <c r="EF99" s="783" t="str">
        <f>入力シート!AK87</f>
        <v/>
      </c>
      <c r="EG99" s="783"/>
      <c r="EH99" s="783"/>
      <c r="EI99" s="783" t="str">
        <f>入力シート!AL87</f>
        <v/>
      </c>
      <c r="EJ99" s="783"/>
      <c r="EK99" s="783"/>
      <c r="EL99" s="740" t="str">
        <f>IF(入力シート!$AO$87="","",入力シート!$AO$87)</f>
        <v/>
      </c>
      <c r="EM99" s="741"/>
      <c r="EN99" s="741"/>
      <c r="EO99" s="741"/>
      <c r="EP99" s="741"/>
      <c r="EQ99" s="741"/>
      <c r="ER99" s="741"/>
      <c r="ES99" s="741"/>
      <c r="ET99" s="741"/>
      <c r="EU99" s="741"/>
      <c r="EV99" s="741"/>
      <c r="EW99" s="742"/>
      <c r="EX99" s="724" t="str">
        <f>IF(入力シート!$K$87="","",入力シート!$K$87)</f>
        <v/>
      </c>
      <c r="EY99" s="725"/>
      <c r="EZ99" s="725"/>
      <c r="FA99" s="725"/>
      <c r="FB99" s="725"/>
      <c r="FC99" s="725"/>
      <c r="FD99" s="725"/>
      <c r="FE99" s="725"/>
      <c r="FF99" s="725"/>
      <c r="FG99" s="725"/>
      <c r="FH99" s="725"/>
      <c r="FI99" s="726"/>
      <c r="FJ99" s="475"/>
      <c r="FK99" s="994"/>
      <c r="FL99" s="995"/>
      <c r="FM99" s="995"/>
      <c r="FN99" s="995"/>
      <c r="FO99" s="991"/>
      <c r="FP99" s="991"/>
      <c r="FQ99" s="991"/>
      <c r="FR99" s="991"/>
      <c r="FS99" s="991"/>
      <c r="FT99" s="991"/>
      <c r="FU99" s="991"/>
      <c r="FV99" s="991"/>
      <c r="FW99" s="991"/>
      <c r="FX99" s="991"/>
      <c r="FY99" s="992"/>
      <c r="FZ99" s="992"/>
      <c r="GA99" s="992"/>
      <c r="GB99" s="992"/>
      <c r="GC99" s="992"/>
      <c r="GD99" s="992"/>
      <c r="GE99" s="992"/>
      <c r="GF99" s="992"/>
      <c r="GG99" s="992"/>
      <c r="GH99" s="992"/>
      <c r="GI99" s="992"/>
      <c r="GJ99" s="992"/>
      <c r="GK99" s="993"/>
    </row>
    <row r="100" spans="1:193" ht="4.5" customHeight="1" x14ac:dyDescent="0.15">
      <c r="A100" s="973"/>
      <c r="B100" s="972"/>
      <c r="C100" s="972"/>
      <c r="D100" s="972"/>
      <c r="E100" s="972"/>
      <c r="F100" s="972"/>
      <c r="G100" s="972"/>
      <c r="H100" s="972"/>
      <c r="I100" s="972"/>
      <c r="J100" s="972"/>
      <c r="K100" s="942" t="str">
        <f>IF(入力シート!$C$47="","",入力シート!$C$47)</f>
        <v/>
      </c>
      <c r="L100" s="942"/>
      <c r="M100" s="942"/>
      <c r="N100" s="942"/>
      <c r="O100" s="942"/>
      <c r="P100" s="942"/>
      <c r="Q100" s="942"/>
      <c r="R100" s="942"/>
      <c r="S100" s="942"/>
      <c r="T100" s="942"/>
      <c r="U100" s="942"/>
      <c r="V100" s="942"/>
      <c r="W100" s="942"/>
      <c r="X100" s="942"/>
      <c r="Y100" s="942"/>
      <c r="Z100" s="942"/>
      <c r="AA100" s="942" t="str">
        <f>IF(入力シート!$D$47="","",入力シート!$D$47)</f>
        <v/>
      </c>
      <c r="AB100" s="942"/>
      <c r="AC100" s="942"/>
      <c r="AD100" s="942"/>
      <c r="AE100" s="942"/>
      <c r="AF100" s="942"/>
      <c r="AG100" s="942"/>
      <c r="AH100" s="942"/>
      <c r="AI100" s="942"/>
      <c r="AJ100" s="942"/>
      <c r="AK100" s="942"/>
      <c r="AL100" s="942"/>
      <c r="AM100" s="942"/>
      <c r="AN100" s="942"/>
      <c r="AO100" s="942"/>
      <c r="AP100" s="942"/>
      <c r="AQ100" s="705" t="str">
        <f>IF(入力シート!$E$47="","",入力シート!$E$47)</f>
        <v/>
      </c>
      <c r="AR100" s="706"/>
      <c r="AS100" s="706"/>
      <c r="AT100" s="706"/>
      <c r="AU100" s="706"/>
      <c r="AV100" s="706"/>
      <c r="AW100" s="706"/>
      <c r="AX100" s="706"/>
      <c r="AY100" s="706"/>
      <c r="AZ100" s="706"/>
      <c r="BA100" s="706"/>
      <c r="BB100" s="706"/>
      <c r="BC100" s="706"/>
      <c r="BD100" s="706"/>
      <c r="BE100" s="706"/>
      <c r="BF100" s="707"/>
      <c r="BG100" s="474"/>
      <c r="BH100" s="474"/>
      <c r="BI100" s="696"/>
      <c r="BJ100" s="697"/>
      <c r="BK100" s="697"/>
      <c r="BL100" s="697"/>
      <c r="BM100" s="697"/>
      <c r="BN100" s="697"/>
      <c r="BO100" s="697"/>
      <c r="BP100" s="697"/>
      <c r="BQ100" s="697"/>
      <c r="BR100" s="697"/>
      <c r="BS100" s="697"/>
      <c r="BT100" s="697"/>
      <c r="BU100" s="697"/>
      <c r="BV100" s="698"/>
      <c r="BW100" s="699"/>
      <c r="BX100" s="700"/>
      <c r="BY100" s="656"/>
      <c r="BZ100" s="657"/>
      <c r="CA100" s="695"/>
      <c r="CB100" s="695"/>
      <c r="CC100" s="695"/>
      <c r="CD100" s="695"/>
      <c r="CE100" s="695"/>
      <c r="CF100" s="805"/>
      <c r="CG100" s="808"/>
      <c r="CH100" s="695"/>
      <c r="CI100" s="695"/>
      <c r="CJ100" s="695"/>
      <c r="CK100" s="695"/>
      <c r="CL100" s="754"/>
      <c r="CM100" s="832"/>
      <c r="CN100" s="695"/>
      <c r="CO100" s="695"/>
      <c r="CP100" s="695"/>
      <c r="CQ100" s="695"/>
      <c r="CR100" s="754"/>
      <c r="CT100" s="1294"/>
      <c r="CU100" s="1295"/>
      <c r="CV100" s="1295"/>
      <c r="CW100" s="1295"/>
      <c r="CX100" s="1295"/>
      <c r="CY100" s="1295"/>
      <c r="CZ100" s="1295"/>
      <c r="DA100" s="1296"/>
      <c r="DB100" s="784"/>
      <c r="DC100" s="785"/>
      <c r="DD100" s="785"/>
      <c r="DE100" s="785"/>
      <c r="DF100" s="785"/>
      <c r="DG100" s="785"/>
      <c r="DH100" s="785"/>
      <c r="DI100" s="785"/>
      <c r="DJ100" s="785"/>
      <c r="DK100" s="785"/>
      <c r="DL100" s="785"/>
      <c r="DM100" s="785"/>
      <c r="DN100" s="785"/>
      <c r="DO100" s="785"/>
      <c r="DP100" s="785"/>
      <c r="DQ100" s="785"/>
      <c r="DR100" s="785"/>
      <c r="DS100" s="785"/>
      <c r="DT100" s="785"/>
      <c r="DU100" s="785"/>
      <c r="DV100" s="785"/>
      <c r="DW100" s="785"/>
      <c r="DX100" s="785"/>
      <c r="DY100" s="785"/>
      <c r="DZ100" s="785"/>
      <c r="EA100" s="785"/>
      <c r="EB100" s="785"/>
      <c r="EC100" s="785"/>
      <c r="ED100" s="785"/>
      <c r="EE100" s="785"/>
      <c r="EF100" s="785"/>
      <c r="EG100" s="785"/>
      <c r="EH100" s="785"/>
      <c r="EI100" s="785"/>
      <c r="EJ100" s="785"/>
      <c r="EK100" s="785"/>
      <c r="EL100" s="743"/>
      <c r="EM100" s="744"/>
      <c r="EN100" s="744"/>
      <c r="EO100" s="744"/>
      <c r="EP100" s="744"/>
      <c r="EQ100" s="744"/>
      <c r="ER100" s="744"/>
      <c r="ES100" s="744"/>
      <c r="ET100" s="744"/>
      <c r="EU100" s="744"/>
      <c r="EV100" s="744"/>
      <c r="EW100" s="745"/>
      <c r="EX100" s="746"/>
      <c r="EY100" s="746"/>
      <c r="EZ100" s="746"/>
      <c r="FA100" s="746"/>
      <c r="FB100" s="746"/>
      <c r="FC100" s="746"/>
      <c r="FD100" s="746"/>
      <c r="FE100" s="746"/>
      <c r="FF100" s="746"/>
      <c r="FG100" s="746"/>
      <c r="FH100" s="746"/>
      <c r="FI100" s="728"/>
      <c r="FJ100" s="475"/>
      <c r="FK100" s="994"/>
      <c r="FL100" s="995"/>
      <c r="FM100" s="995"/>
      <c r="FN100" s="995"/>
      <c r="FO100" s="991"/>
      <c r="FP100" s="991"/>
      <c r="FQ100" s="991"/>
      <c r="FR100" s="991"/>
      <c r="FS100" s="991"/>
      <c r="FT100" s="991"/>
      <c r="FU100" s="991"/>
      <c r="FV100" s="991"/>
      <c r="FW100" s="991"/>
      <c r="FX100" s="991"/>
      <c r="FY100" s="992"/>
      <c r="FZ100" s="992"/>
      <c r="GA100" s="992"/>
      <c r="GB100" s="992"/>
      <c r="GC100" s="992"/>
      <c r="GD100" s="992"/>
      <c r="GE100" s="992"/>
      <c r="GF100" s="992"/>
      <c r="GG100" s="992"/>
      <c r="GH100" s="992"/>
      <c r="GI100" s="992"/>
      <c r="GJ100" s="992"/>
      <c r="GK100" s="993"/>
    </row>
    <row r="101" spans="1:193" ht="4.5" customHeight="1" x14ac:dyDescent="0.15">
      <c r="A101" s="973"/>
      <c r="B101" s="972"/>
      <c r="C101" s="972"/>
      <c r="D101" s="972"/>
      <c r="E101" s="972"/>
      <c r="F101" s="972"/>
      <c r="G101" s="972"/>
      <c r="H101" s="972"/>
      <c r="I101" s="972"/>
      <c r="J101" s="972"/>
      <c r="K101" s="942"/>
      <c r="L101" s="942"/>
      <c r="M101" s="942"/>
      <c r="N101" s="942"/>
      <c r="O101" s="942"/>
      <c r="P101" s="942"/>
      <c r="Q101" s="942"/>
      <c r="R101" s="942"/>
      <c r="S101" s="942"/>
      <c r="T101" s="942"/>
      <c r="U101" s="942"/>
      <c r="V101" s="942"/>
      <c r="W101" s="942"/>
      <c r="X101" s="942"/>
      <c r="Y101" s="942"/>
      <c r="Z101" s="942"/>
      <c r="AA101" s="942"/>
      <c r="AB101" s="942"/>
      <c r="AC101" s="942"/>
      <c r="AD101" s="942"/>
      <c r="AE101" s="942"/>
      <c r="AF101" s="942"/>
      <c r="AG101" s="942"/>
      <c r="AH101" s="942"/>
      <c r="AI101" s="942"/>
      <c r="AJ101" s="942"/>
      <c r="AK101" s="942"/>
      <c r="AL101" s="942"/>
      <c r="AM101" s="942"/>
      <c r="AN101" s="942"/>
      <c r="AO101" s="942"/>
      <c r="AP101" s="942"/>
      <c r="AQ101" s="708"/>
      <c r="AR101" s="709"/>
      <c r="AS101" s="709"/>
      <c r="AT101" s="709"/>
      <c r="AU101" s="709"/>
      <c r="AV101" s="709"/>
      <c r="AW101" s="709"/>
      <c r="AX101" s="709"/>
      <c r="AY101" s="709"/>
      <c r="AZ101" s="709"/>
      <c r="BA101" s="709"/>
      <c r="BB101" s="709"/>
      <c r="BC101" s="709"/>
      <c r="BD101" s="709"/>
      <c r="BE101" s="709"/>
      <c r="BF101" s="710"/>
      <c r="BG101" s="474"/>
      <c r="BH101" s="474"/>
      <c r="BI101" s="696" t="s">
        <v>46</v>
      </c>
      <c r="BJ101" s="697"/>
      <c r="BK101" s="697"/>
      <c r="BL101" s="697"/>
      <c r="BM101" s="697"/>
      <c r="BN101" s="697"/>
      <c r="BO101" s="697"/>
      <c r="BP101" s="697"/>
      <c r="BQ101" s="697"/>
      <c r="BR101" s="697"/>
      <c r="BS101" s="697"/>
      <c r="BT101" s="697"/>
      <c r="BU101" s="697"/>
      <c r="BV101" s="698"/>
      <c r="BW101" s="699">
        <v>113</v>
      </c>
      <c r="BX101" s="700"/>
      <c r="BY101" s="656"/>
      <c r="BZ101" s="657"/>
      <c r="CA101" s="818"/>
      <c r="CB101" s="818"/>
      <c r="CC101" s="818"/>
      <c r="CD101" s="818"/>
      <c r="CE101" s="818"/>
      <c r="CF101" s="819"/>
      <c r="CG101" s="808" t="str">
        <f>入力シート!$AD23</f>
        <v/>
      </c>
      <c r="CH101" s="695"/>
      <c r="CI101" s="695" t="str">
        <f>入力シート!$AE23</f>
        <v/>
      </c>
      <c r="CJ101" s="695"/>
      <c r="CK101" s="695" t="str">
        <f>入力シート!$AF23</f>
        <v/>
      </c>
      <c r="CL101" s="754"/>
      <c r="CM101" s="832" t="str">
        <f>入力シート!$AG23</f>
        <v/>
      </c>
      <c r="CN101" s="695"/>
      <c r="CO101" s="695" t="str">
        <f>入力シート!$AH23</f>
        <v/>
      </c>
      <c r="CP101" s="695"/>
      <c r="CQ101" s="695" t="str">
        <f>入力シート!$AI23</f>
        <v/>
      </c>
      <c r="CR101" s="754"/>
      <c r="CT101" s="1294"/>
      <c r="CU101" s="1295"/>
      <c r="CV101" s="1295"/>
      <c r="CW101" s="1295"/>
      <c r="CX101" s="1295"/>
      <c r="CY101" s="1295"/>
      <c r="CZ101" s="1295"/>
      <c r="DA101" s="1296"/>
      <c r="DB101" s="784"/>
      <c r="DC101" s="785"/>
      <c r="DD101" s="785"/>
      <c r="DE101" s="785"/>
      <c r="DF101" s="785"/>
      <c r="DG101" s="785"/>
      <c r="DH101" s="785"/>
      <c r="DI101" s="785"/>
      <c r="DJ101" s="785"/>
      <c r="DK101" s="785"/>
      <c r="DL101" s="785"/>
      <c r="DM101" s="785"/>
      <c r="DN101" s="785"/>
      <c r="DO101" s="785"/>
      <c r="DP101" s="785"/>
      <c r="DQ101" s="785"/>
      <c r="DR101" s="785"/>
      <c r="DS101" s="785"/>
      <c r="DT101" s="785"/>
      <c r="DU101" s="785"/>
      <c r="DV101" s="785"/>
      <c r="DW101" s="785"/>
      <c r="DX101" s="785"/>
      <c r="DY101" s="785"/>
      <c r="DZ101" s="785"/>
      <c r="EA101" s="785"/>
      <c r="EB101" s="785"/>
      <c r="EC101" s="785"/>
      <c r="ED101" s="785"/>
      <c r="EE101" s="785"/>
      <c r="EF101" s="785"/>
      <c r="EG101" s="785"/>
      <c r="EH101" s="785"/>
      <c r="EI101" s="785"/>
      <c r="EJ101" s="785"/>
      <c r="EK101" s="785"/>
      <c r="EL101" s="743"/>
      <c r="EM101" s="744"/>
      <c r="EN101" s="744"/>
      <c r="EO101" s="744"/>
      <c r="EP101" s="744"/>
      <c r="EQ101" s="744"/>
      <c r="ER101" s="744"/>
      <c r="ES101" s="744"/>
      <c r="ET101" s="744"/>
      <c r="EU101" s="744"/>
      <c r="EV101" s="744"/>
      <c r="EW101" s="745"/>
      <c r="EX101" s="746"/>
      <c r="EY101" s="746"/>
      <c r="EZ101" s="746"/>
      <c r="FA101" s="746"/>
      <c r="FB101" s="746"/>
      <c r="FC101" s="746"/>
      <c r="FD101" s="746"/>
      <c r="FE101" s="746"/>
      <c r="FF101" s="746"/>
      <c r="FG101" s="746"/>
      <c r="FH101" s="746"/>
      <c r="FI101" s="728"/>
      <c r="FJ101" s="475"/>
      <c r="FK101" s="994"/>
      <c r="FL101" s="995"/>
      <c r="FM101" s="995"/>
      <c r="FN101" s="995"/>
      <c r="FO101" s="991"/>
      <c r="FP101" s="991"/>
      <c r="FQ101" s="991"/>
      <c r="FR101" s="991"/>
      <c r="FS101" s="991"/>
      <c r="FT101" s="991"/>
      <c r="FU101" s="991"/>
      <c r="FV101" s="991"/>
      <c r="FW101" s="991"/>
      <c r="FX101" s="991"/>
      <c r="FY101" s="992"/>
      <c r="FZ101" s="992"/>
      <c r="GA101" s="992"/>
      <c r="GB101" s="992"/>
      <c r="GC101" s="992"/>
      <c r="GD101" s="992"/>
      <c r="GE101" s="992"/>
      <c r="GF101" s="992"/>
      <c r="GG101" s="992"/>
      <c r="GH101" s="992"/>
      <c r="GI101" s="992"/>
      <c r="GJ101" s="992"/>
      <c r="GK101" s="993"/>
    </row>
    <row r="102" spans="1:193" ht="4.5" customHeight="1" x14ac:dyDescent="0.15">
      <c r="A102" s="973"/>
      <c r="B102" s="972"/>
      <c r="C102" s="972"/>
      <c r="D102" s="972"/>
      <c r="E102" s="972"/>
      <c r="F102" s="972"/>
      <c r="G102" s="972"/>
      <c r="H102" s="972"/>
      <c r="I102" s="972"/>
      <c r="J102" s="972"/>
      <c r="K102" s="942"/>
      <c r="L102" s="942"/>
      <c r="M102" s="942"/>
      <c r="N102" s="942"/>
      <c r="O102" s="942"/>
      <c r="P102" s="942"/>
      <c r="Q102" s="942"/>
      <c r="R102" s="942"/>
      <c r="S102" s="942"/>
      <c r="T102" s="942"/>
      <c r="U102" s="942"/>
      <c r="V102" s="942"/>
      <c r="W102" s="942"/>
      <c r="X102" s="942"/>
      <c r="Y102" s="942"/>
      <c r="Z102" s="942"/>
      <c r="AA102" s="942"/>
      <c r="AB102" s="942"/>
      <c r="AC102" s="942"/>
      <c r="AD102" s="942"/>
      <c r="AE102" s="942"/>
      <c r="AF102" s="942"/>
      <c r="AG102" s="942"/>
      <c r="AH102" s="942"/>
      <c r="AI102" s="942"/>
      <c r="AJ102" s="942"/>
      <c r="AK102" s="942"/>
      <c r="AL102" s="942"/>
      <c r="AM102" s="942"/>
      <c r="AN102" s="942"/>
      <c r="AO102" s="942"/>
      <c r="AP102" s="942"/>
      <c r="AQ102" s="708"/>
      <c r="AR102" s="709"/>
      <c r="AS102" s="709"/>
      <c r="AT102" s="709"/>
      <c r="AU102" s="709"/>
      <c r="AV102" s="709"/>
      <c r="AW102" s="709"/>
      <c r="AX102" s="709"/>
      <c r="AY102" s="709"/>
      <c r="AZ102" s="709"/>
      <c r="BA102" s="709"/>
      <c r="BB102" s="709"/>
      <c r="BC102" s="709"/>
      <c r="BD102" s="709"/>
      <c r="BE102" s="709"/>
      <c r="BF102" s="710"/>
      <c r="BG102" s="474"/>
      <c r="BH102" s="474"/>
      <c r="BI102" s="696"/>
      <c r="BJ102" s="697"/>
      <c r="BK102" s="697"/>
      <c r="BL102" s="697"/>
      <c r="BM102" s="697"/>
      <c r="BN102" s="697"/>
      <c r="BO102" s="697"/>
      <c r="BP102" s="697"/>
      <c r="BQ102" s="697"/>
      <c r="BR102" s="697"/>
      <c r="BS102" s="697"/>
      <c r="BT102" s="697"/>
      <c r="BU102" s="697"/>
      <c r="BV102" s="698"/>
      <c r="BW102" s="699"/>
      <c r="BX102" s="700"/>
      <c r="BY102" s="656"/>
      <c r="BZ102" s="657"/>
      <c r="CA102" s="818"/>
      <c r="CB102" s="818"/>
      <c r="CC102" s="818"/>
      <c r="CD102" s="818"/>
      <c r="CE102" s="818"/>
      <c r="CF102" s="819"/>
      <c r="CG102" s="808"/>
      <c r="CH102" s="695"/>
      <c r="CI102" s="695"/>
      <c r="CJ102" s="695"/>
      <c r="CK102" s="695"/>
      <c r="CL102" s="754"/>
      <c r="CM102" s="832"/>
      <c r="CN102" s="695"/>
      <c r="CO102" s="695"/>
      <c r="CP102" s="695"/>
      <c r="CQ102" s="695"/>
      <c r="CR102" s="754"/>
      <c r="CT102" s="1294"/>
      <c r="CU102" s="1295"/>
      <c r="CV102" s="1295"/>
      <c r="CW102" s="1295"/>
      <c r="CX102" s="1295"/>
      <c r="CY102" s="1295"/>
      <c r="CZ102" s="1295"/>
      <c r="DA102" s="1296"/>
      <c r="DB102" s="784"/>
      <c r="DC102" s="785"/>
      <c r="DD102" s="785"/>
      <c r="DE102" s="785"/>
      <c r="DF102" s="785"/>
      <c r="DG102" s="785"/>
      <c r="DH102" s="785"/>
      <c r="DI102" s="785"/>
      <c r="DJ102" s="785"/>
      <c r="DK102" s="785"/>
      <c r="DL102" s="785"/>
      <c r="DM102" s="785"/>
      <c r="DN102" s="785"/>
      <c r="DO102" s="785"/>
      <c r="DP102" s="785"/>
      <c r="DQ102" s="785"/>
      <c r="DR102" s="785"/>
      <c r="DS102" s="785"/>
      <c r="DT102" s="785"/>
      <c r="DU102" s="785"/>
      <c r="DV102" s="785"/>
      <c r="DW102" s="785"/>
      <c r="DX102" s="785"/>
      <c r="DY102" s="785"/>
      <c r="DZ102" s="785"/>
      <c r="EA102" s="785"/>
      <c r="EB102" s="785"/>
      <c r="EC102" s="785"/>
      <c r="ED102" s="785"/>
      <c r="EE102" s="785"/>
      <c r="EF102" s="785"/>
      <c r="EG102" s="785"/>
      <c r="EH102" s="785"/>
      <c r="EI102" s="785"/>
      <c r="EJ102" s="785"/>
      <c r="EK102" s="785"/>
      <c r="EL102" s="743"/>
      <c r="EM102" s="744"/>
      <c r="EN102" s="744"/>
      <c r="EO102" s="744"/>
      <c r="EP102" s="744"/>
      <c r="EQ102" s="744"/>
      <c r="ER102" s="744"/>
      <c r="ES102" s="744"/>
      <c r="ET102" s="744"/>
      <c r="EU102" s="744"/>
      <c r="EV102" s="744"/>
      <c r="EW102" s="745"/>
      <c r="EX102" s="746"/>
      <c r="EY102" s="746"/>
      <c r="EZ102" s="746"/>
      <c r="FA102" s="746"/>
      <c r="FB102" s="746"/>
      <c r="FC102" s="746"/>
      <c r="FD102" s="746"/>
      <c r="FE102" s="746"/>
      <c r="FF102" s="746"/>
      <c r="FG102" s="746"/>
      <c r="FH102" s="746"/>
      <c r="FI102" s="728"/>
      <c r="FJ102" s="475"/>
      <c r="FK102" s="994" t="s">
        <v>115</v>
      </c>
      <c r="FL102" s="995"/>
      <c r="FM102" s="995"/>
      <c r="FN102" s="995"/>
      <c r="FO102" s="991" t="str">
        <f>IF(入力シート!$I23="","",入力シート!$I23)</f>
        <v/>
      </c>
      <c r="FP102" s="991"/>
      <c r="FQ102" s="991"/>
      <c r="FR102" s="991"/>
      <c r="FS102" s="991"/>
      <c r="FT102" s="991"/>
      <c r="FU102" s="991"/>
      <c r="FV102" s="991"/>
      <c r="FW102" s="991"/>
      <c r="FX102" s="991"/>
      <c r="FY102" s="992" t="str">
        <f>IF(入力シート!$H23="","",入力シート!$H23)</f>
        <v/>
      </c>
      <c r="FZ102" s="992"/>
      <c r="GA102" s="992"/>
      <c r="GB102" s="992"/>
      <c r="GC102" s="992"/>
      <c r="GD102" s="992"/>
      <c r="GE102" s="992"/>
      <c r="GF102" s="992"/>
      <c r="GG102" s="992"/>
      <c r="GH102" s="992"/>
      <c r="GI102" s="992"/>
      <c r="GJ102" s="992"/>
      <c r="GK102" s="993"/>
    </row>
    <row r="103" spans="1:193" ht="4.5" customHeight="1" x14ac:dyDescent="0.15">
      <c r="A103" s="973"/>
      <c r="B103" s="972"/>
      <c r="C103" s="972"/>
      <c r="D103" s="972"/>
      <c r="E103" s="972"/>
      <c r="F103" s="972"/>
      <c r="G103" s="972"/>
      <c r="H103" s="972"/>
      <c r="I103" s="972"/>
      <c r="J103" s="972"/>
      <c r="K103" s="942"/>
      <c r="L103" s="942"/>
      <c r="M103" s="942"/>
      <c r="N103" s="942"/>
      <c r="O103" s="942"/>
      <c r="P103" s="942"/>
      <c r="Q103" s="942"/>
      <c r="R103" s="942"/>
      <c r="S103" s="942"/>
      <c r="T103" s="942"/>
      <c r="U103" s="942"/>
      <c r="V103" s="942"/>
      <c r="W103" s="942"/>
      <c r="X103" s="942"/>
      <c r="Y103" s="942"/>
      <c r="Z103" s="942"/>
      <c r="AA103" s="942"/>
      <c r="AB103" s="942"/>
      <c r="AC103" s="942"/>
      <c r="AD103" s="942"/>
      <c r="AE103" s="942"/>
      <c r="AF103" s="942"/>
      <c r="AG103" s="942"/>
      <c r="AH103" s="942"/>
      <c r="AI103" s="942"/>
      <c r="AJ103" s="942"/>
      <c r="AK103" s="942"/>
      <c r="AL103" s="942"/>
      <c r="AM103" s="942"/>
      <c r="AN103" s="942"/>
      <c r="AO103" s="942"/>
      <c r="AP103" s="942"/>
      <c r="AQ103" s="711"/>
      <c r="AR103" s="712"/>
      <c r="AS103" s="712"/>
      <c r="AT103" s="712"/>
      <c r="AU103" s="712"/>
      <c r="AV103" s="712"/>
      <c r="AW103" s="712"/>
      <c r="AX103" s="712"/>
      <c r="AY103" s="712"/>
      <c r="AZ103" s="712"/>
      <c r="BA103" s="712"/>
      <c r="BB103" s="712"/>
      <c r="BC103" s="712"/>
      <c r="BD103" s="712"/>
      <c r="BE103" s="712"/>
      <c r="BF103" s="713"/>
      <c r="BG103" s="474"/>
      <c r="BH103" s="474"/>
      <c r="BI103" s="696"/>
      <c r="BJ103" s="697"/>
      <c r="BK103" s="697"/>
      <c r="BL103" s="697"/>
      <c r="BM103" s="697"/>
      <c r="BN103" s="697"/>
      <c r="BO103" s="697"/>
      <c r="BP103" s="697"/>
      <c r="BQ103" s="697"/>
      <c r="BR103" s="697"/>
      <c r="BS103" s="697"/>
      <c r="BT103" s="697"/>
      <c r="BU103" s="697"/>
      <c r="BV103" s="698"/>
      <c r="BW103" s="699"/>
      <c r="BX103" s="700"/>
      <c r="BY103" s="656"/>
      <c r="BZ103" s="657"/>
      <c r="CA103" s="818"/>
      <c r="CB103" s="818"/>
      <c r="CC103" s="818"/>
      <c r="CD103" s="818"/>
      <c r="CE103" s="818"/>
      <c r="CF103" s="819"/>
      <c r="CG103" s="808"/>
      <c r="CH103" s="695"/>
      <c r="CI103" s="695"/>
      <c r="CJ103" s="695"/>
      <c r="CK103" s="695"/>
      <c r="CL103" s="754"/>
      <c r="CM103" s="832"/>
      <c r="CN103" s="695"/>
      <c r="CO103" s="695"/>
      <c r="CP103" s="695"/>
      <c r="CQ103" s="695"/>
      <c r="CR103" s="754"/>
      <c r="CT103" s="1294"/>
      <c r="CU103" s="1295"/>
      <c r="CV103" s="1295"/>
      <c r="CW103" s="1295"/>
      <c r="CX103" s="1295"/>
      <c r="CY103" s="1295"/>
      <c r="CZ103" s="1295"/>
      <c r="DA103" s="1296"/>
      <c r="DB103" s="784"/>
      <c r="DC103" s="785"/>
      <c r="DD103" s="785"/>
      <c r="DE103" s="785"/>
      <c r="DF103" s="785"/>
      <c r="DG103" s="785"/>
      <c r="DH103" s="785"/>
      <c r="DI103" s="785"/>
      <c r="DJ103" s="785"/>
      <c r="DK103" s="785"/>
      <c r="DL103" s="785"/>
      <c r="DM103" s="785"/>
      <c r="DN103" s="785"/>
      <c r="DO103" s="785"/>
      <c r="DP103" s="785"/>
      <c r="DQ103" s="785"/>
      <c r="DR103" s="785"/>
      <c r="DS103" s="785"/>
      <c r="DT103" s="785"/>
      <c r="DU103" s="785"/>
      <c r="DV103" s="785"/>
      <c r="DW103" s="785"/>
      <c r="DX103" s="785"/>
      <c r="DY103" s="785"/>
      <c r="DZ103" s="785"/>
      <c r="EA103" s="785"/>
      <c r="EB103" s="785"/>
      <c r="EC103" s="785"/>
      <c r="ED103" s="785"/>
      <c r="EE103" s="785"/>
      <c r="EF103" s="785"/>
      <c r="EG103" s="785"/>
      <c r="EH103" s="785"/>
      <c r="EI103" s="785"/>
      <c r="EJ103" s="785"/>
      <c r="EK103" s="785"/>
      <c r="EL103" s="743"/>
      <c r="EM103" s="744"/>
      <c r="EN103" s="744"/>
      <c r="EO103" s="744"/>
      <c r="EP103" s="744"/>
      <c r="EQ103" s="744"/>
      <c r="ER103" s="744"/>
      <c r="ES103" s="744"/>
      <c r="ET103" s="744"/>
      <c r="EU103" s="744"/>
      <c r="EV103" s="744"/>
      <c r="EW103" s="745"/>
      <c r="EX103" s="727"/>
      <c r="EY103" s="727"/>
      <c r="EZ103" s="727"/>
      <c r="FA103" s="727"/>
      <c r="FB103" s="727"/>
      <c r="FC103" s="727"/>
      <c r="FD103" s="727"/>
      <c r="FE103" s="727"/>
      <c r="FF103" s="727"/>
      <c r="FG103" s="727"/>
      <c r="FH103" s="727"/>
      <c r="FI103" s="728"/>
      <c r="FJ103" s="475"/>
      <c r="FK103" s="994"/>
      <c r="FL103" s="995"/>
      <c r="FM103" s="995"/>
      <c r="FN103" s="995"/>
      <c r="FO103" s="991"/>
      <c r="FP103" s="991"/>
      <c r="FQ103" s="991"/>
      <c r="FR103" s="991"/>
      <c r="FS103" s="991"/>
      <c r="FT103" s="991"/>
      <c r="FU103" s="991"/>
      <c r="FV103" s="991"/>
      <c r="FW103" s="991"/>
      <c r="FX103" s="991"/>
      <c r="FY103" s="992"/>
      <c r="FZ103" s="992"/>
      <c r="GA103" s="992"/>
      <c r="GB103" s="992"/>
      <c r="GC103" s="992"/>
      <c r="GD103" s="992"/>
      <c r="GE103" s="992"/>
      <c r="GF103" s="992"/>
      <c r="GG103" s="992"/>
      <c r="GH103" s="992"/>
      <c r="GI103" s="992"/>
      <c r="GJ103" s="992"/>
      <c r="GK103" s="993"/>
    </row>
    <row r="104" spans="1:193" ht="4.5" customHeight="1" x14ac:dyDescent="0.15">
      <c r="A104" s="973"/>
      <c r="B104" s="972"/>
      <c r="C104" s="972"/>
      <c r="D104" s="972"/>
      <c r="E104" s="972"/>
      <c r="F104" s="972"/>
      <c r="G104" s="972"/>
      <c r="H104" s="972"/>
      <c r="I104" s="972"/>
      <c r="J104" s="972"/>
      <c r="K104" s="638" t="s">
        <v>208</v>
      </c>
      <c r="L104" s="638"/>
      <c r="M104" s="638"/>
      <c r="N104" s="638"/>
      <c r="O104" s="638"/>
      <c r="P104" s="638"/>
      <c r="Q104" s="638"/>
      <c r="R104" s="638"/>
      <c r="S104" s="638"/>
      <c r="T104" s="638"/>
      <c r="U104" s="638"/>
      <c r="V104" s="638"/>
      <c r="W104" s="638"/>
      <c r="X104" s="638"/>
      <c r="Y104" s="638"/>
      <c r="Z104" s="638"/>
      <c r="AA104" s="638" t="s">
        <v>142</v>
      </c>
      <c r="AB104" s="638"/>
      <c r="AC104" s="638"/>
      <c r="AD104" s="638"/>
      <c r="AE104" s="638"/>
      <c r="AF104" s="638"/>
      <c r="AG104" s="638"/>
      <c r="AH104" s="638"/>
      <c r="AI104" s="638"/>
      <c r="AJ104" s="638"/>
      <c r="AK104" s="638"/>
      <c r="AL104" s="638"/>
      <c r="AM104" s="638"/>
      <c r="AN104" s="638"/>
      <c r="AO104" s="638"/>
      <c r="AP104" s="638"/>
      <c r="AQ104" s="638" t="s">
        <v>209</v>
      </c>
      <c r="AR104" s="638"/>
      <c r="AS104" s="638"/>
      <c r="AT104" s="638"/>
      <c r="AU104" s="638"/>
      <c r="AV104" s="638"/>
      <c r="AW104" s="638"/>
      <c r="AX104" s="638"/>
      <c r="AY104" s="638"/>
      <c r="AZ104" s="638"/>
      <c r="BA104" s="638"/>
      <c r="BB104" s="638"/>
      <c r="BC104" s="638"/>
      <c r="BD104" s="638"/>
      <c r="BE104" s="638"/>
      <c r="BF104" s="976"/>
      <c r="BG104" s="474"/>
      <c r="BH104" s="474"/>
      <c r="BI104" s="714"/>
      <c r="BJ104" s="715"/>
      <c r="BK104" s="715"/>
      <c r="BL104" s="715"/>
      <c r="BM104" s="715"/>
      <c r="BN104" s="715"/>
      <c r="BO104" s="715"/>
      <c r="BP104" s="715"/>
      <c r="BQ104" s="715"/>
      <c r="BR104" s="715"/>
      <c r="BS104" s="715"/>
      <c r="BT104" s="715"/>
      <c r="BU104" s="715"/>
      <c r="BV104" s="716"/>
      <c r="BW104" s="699"/>
      <c r="BX104" s="700"/>
      <c r="BY104" s="656"/>
      <c r="BZ104" s="657"/>
      <c r="CA104" s="818"/>
      <c r="CB104" s="818"/>
      <c r="CC104" s="818"/>
      <c r="CD104" s="818"/>
      <c r="CE104" s="818"/>
      <c r="CF104" s="819"/>
      <c r="CG104" s="808"/>
      <c r="CH104" s="695"/>
      <c r="CI104" s="695"/>
      <c r="CJ104" s="695"/>
      <c r="CK104" s="695"/>
      <c r="CL104" s="754"/>
      <c r="CM104" s="832"/>
      <c r="CN104" s="695"/>
      <c r="CO104" s="695"/>
      <c r="CP104" s="695"/>
      <c r="CQ104" s="695"/>
      <c r="CR104" s="754"/>
      <c r="CT104" s="1294"/>
      <c r="CU104" s="1295"/>
      <c r="CV104" s="1295"/>
      <c r="CW104" s="1295"/>
      <c r="CX104" s="1295"/>
      <c r="CY104" s="1295"/>
      <c r="CZ104" s="1295"/>
      <c r="DA104" s="1296"/>
      <c r="DB104" s="1071" t="s">
        <v>94</v>
      </c>
      <c r="DC104" s="1072"/>
      <c r="DD104" s="1072"/>
      <c r="DE104" s="1072"/>
      <c r="DF104" s="1072"/>
      <c r="DG104" s="1073"/>
      <c r="DH104" s="1124" t="str">
        <f>入力シート!$O$88</f>
        <v/>
      </c>
      <c r="DI104" s="1125"/>
      <c r="DJ104" s="1125"/>
      <c r="DK104" s="1125"/>
      <c r="DL104" s="1125"/>
      <c r="DM104" s="1125"/>
      <c r="DN104" s="1125"/>
      <c r="DO104" s="1125"/>
      <c r="DP104" s="1125"/>
      <c r="DQ104" s="1125"/>
      <c r="DR104" s="1125"/>
      <c r="DS104" s="1125"/>
      <c r="DT104" s="1125"/>
      <c r="DU104" s="1125"/>
      <c r="DV104" s="1125"/>
      <c r="DW104" s="1125"/>
      <c r="DX104" s="1125"/>
      <c r="DY104" s="1125"/>
      <c r="DZ104" s="1125"/>
      <c r="EA104" s="1125"/>
      <c r="EB104" s="1125"/>
      <c r="EC104" s="1125"/>
      <c r="ED104" s="1125"/>
      <c r="EE104" s="1125"/>
      <c r="EF104" s="1126"/>
      <c r="EG104" s="638" t="s">
        <v>24</v>
      </c>
      <c r="EH104" s="720"/>
      <c r="EI104" s="720"/>
      <c r="EJ104" s="720"/>
      <c r="EK104" s="720"/>
      <c r="EL104" s="720"/>
      <c r="EM104" s="720"/>
      <c r="EN104" s="720"/>
      <c r="EO104" s="720"/>
      <c r="EP104" s="720"/>
      <c r="EQ104" s="720"/>
      <c r="ER104" s="720"/>
      <c r="ES104" s="720"/>
      <c r="ET104" s="720"/>
      <c r="EU104" s="720"/>
      <c r="EV104" s="720"/>
      <c r="EW104" s="720"/>
      <c r="EX104" s="638" t="s">
        <v>158</v>
      </c>
      <c r="EY104" s="638"/>
      <c r="EZ104" s="638"/>
      <c r="FA104" s="638"/>
      <c r="FB104" s="638"/>
      <c r="FC104" s="638"/>
      <c r="FD104" s="731" t="s">
        <v>195</v>
      </c>
      <c r="FE104" s="737"/>
      <c r="FF104" s="737"/>
      <c r="FG104" s="737"/>
      <c r="FH104" s="737"/>
      <c r="FI104" s="1076"/>
      <c r="FJ104" s="475"/>
      <c r="FK104" s="994"/>
      <c r="FL104" s="995"/>
      <c r="FM104" s="995"/>
      <c r="FN104" s="995"/>
      <c r="FO104" s="991"/>
      <c r="FP104" s="991"/>
      <c r="FQ104" s="991"/>
      <c r="FR104" s="991"/>
      <c r="FS104" s="991"/>
      <c r="FT104" s="991"/>
      <c r="FU104" s="991"/>
      <c r="FV104" s="991"/>
      <c r="FW104" s="991"/>
      <c r="FX104" s="991"/>
      <c r="FY104" s="992"/>
      <c r="FZ104" s="992"/>
      <c r="GA104" s="992"/>
      <c r="GB104" s="992"/>
      <c r="GC104" s="992"/>
      <c r="GD104" s="992"/>
      <c r="GE104" s="992"/>
      <c r="GF104" s="992"/>
      <c r="GG104" s="992"/>
      <c r="GH104" s="992"/>
      <c r="GI104" s="992"/>
      <c r="GJ104" s="992"/>
      <c r="GK104" s="993"/>
    </row>
    <row r="105" spans="1:193" ht="4.5" customHeight="1" x14ac:dyDescent="0.15">
      <c r="A105" s="973"/>
      <c r="B105" s="972"/>
      <c r="C105" s="972"/>
      <c r="D105" s="972"/>
      <c r="E105" s="972"/>
      <c r="F105" s="972"/>
      <c r="G105" s="972"/>
      <c r="H105" s="972"/>
      <c r="I105" s="972"/>
      <c r="J105" s="972"/>
      <c r="K105" s="638"/>
      <c r="L105" s="638"/>
      <c r="M105" s="638"/>
      <c r="N105" s="638"/>
      <c r="O105" s="638"/>
      <c r="P105" s="638"/>
      <c r="Q105" s="638"/>
      <c r="R105" s="638"/>
      <c r="S105" s="638"/>
      <c r="T105" s="638"/>
      <c r="U105" s="638"/>
      <c r="V105" s="638"/>
      <c r="W105" s="638"/>
      <c r="X105" s="638"/>
      <c r="Y105" s="638"/>
      <c r="Z105" s="638"/>
      <c r="AA105" s="638"/>
      <c r="AB105" s="638"/>
      <c r="AC105" s="638"/>
      <c r="AD105" s="638"/>
      <c r="AE105" s="638"/>
      <c r="AF105" s="638"/>
      <c r="AG105" s="638"/>
      <c r="AH105" s="638"/>
      <c r="AI105" s="638"/>
      <c r="AJ105" s="638"/>
      <c r="AK105" s="638"/>
      <c r="AL105" s="638"/>
      <c r="AM105" s="638"/>
      <c r="AN105" s="638"/>
      <c r="AO105" s="638"/>
      <c r="AP105" s="638"/>
      <c r="AQ105" s="638"/>
      <c r="AR105" s="638"/>
      <c r="AS105" s="638"/>
      <c r="AT105" s="638"/>
      <c r="AU105" s="638"/>
      <c r="AV105" s="638"/>
      <c r="AW105" s="638"/>
      <c r="AX105" s="638"/>
      <c r="AY105" s="638"/>
      <c r="AZ105" s="638"/>
      <c r="BA105" s="638"/>
      <c r="BB105" s="638"/>
      <c r="BC105" s="638"/>
      <c r="BD105" s="638"/>
      <c r="BE105" s="638"/>
      <c r="BF105" s="976"/>
      <c r="BG105" s="474"/>
      <c r="BH105" s="474"/>
      <c r="BI105" s="1147"/>
      <c r="BJ105" s="1148"/>
      <c r="BK105" s="812" t="s">
        <v>48</v>
      </c>
      <c r="BL105" s="813"/>
      <c r="BM105" s="813"/>
      <c r="BN105" s="813"/>
      <c r="BO105" s="813"/>
      <c r="BP105" s="813"/>
      <c r="BQ105" s="813"/>
      <c r="BR105" s="813"/>
      <c r="BS105" s="813"/>
      <c r="BT105" s="813"/>
      <c r="BU105" s="813"/>
      <c r="BV105" s="813"/>
      <c r="BW105" s="699">
        <v>213</v>
      </c>
      <c r="BX105" s="700"/>
      <c r="BY105" s="656"/>
      <c r="BZ105" s="657"/>
      <c r="CA105" s="695" t="str">
        <f>入力シート!$AA24</f>
        <v/>
      </c>
      <c r="CB105" s="695"/>
      <c r="CC105" s="695" t="str">
        <f>入力シート!$AB24</f>
        <v/>
      </c>
      <c r="CD105" s="695"/>
      <c r="CE105" s="695" t="str">
        <f>入力シート!$AC24</f>
        <v/>
      </c>
      <c r="CF105" s="805"/>
      <c r="CG105" s="808" t="str">
        <f>入力シート!$AD24</f>
        <v/>
      </c>
      <c r="CH105" s="695"/>
      <c r="CI105" s="695" t="str">
        <f>入力シート!$AE24</f>
        <v/>
      </c>
      <c r="CJ105" s="695"/>
      <c r="CK105" s="695" t="str">
        <f>入力シート!$AF24</f>
        <v/>
      </c>
      <c r="CL105" s="754"/>
      <c r="CM105" s="832" t="str">
        <f>入力シート!$AG24</f>
        <v/>
      </c>
      <c r="CN105" s="695"/>
      <c r="CO105" s="695" t="str">
        <f>入力シート!$AH24</f>
        <v/>
      </c>
      <c r="CP105" s="695"/>
      <c r="CQ105" s="695" t="str">
        <f>入力シート!$AI24</f>
        <v/>
      </c>
      <c r="CR105" s="754"/>
      <c r="CT105" s="1294"/>
      <c r="CU105" s="1295"/>
      <c r="CV105" s="1295"/>
      <c r="CW105" s="1295"/>
      <c r="CX105" s="1295"/>
      <c r="CY105" s="1295"/>
      <c r="CZ105" s="1295"/>
      <c r="DA105" s="1296"/>
      <c r="DB105" s="1074"/>
      <c r="DC105" s="946"/>
      <c r="DD105" s="946"/>
      <c r="DE105" s="946"/>
      <c r="DF105" s="946"/>
      <c r="DG105" s="1075"/>
      <c r="DH105" s="792"/>
      <c r="DI105" s="793"/>
      <c r="DJ105" s="793"/>
      <c r="DK105" s="793"/>
      <c r="DL105" s="793"/>
      <c r="DM105" s="793"/>
      <c r="DN105" s="793"/>
      <c r="DO105" s="793"/>
      <c r="DP105" s="793"/>
      <c r="DQ105" s="793"/>
      <c r="DR105" s="793"/>
      <c r="DS105" s="793"/>
      <c r="DT105" s="793"/>
      <c r="DU105" s="793"/>
      <c r="DV105" s="793"/>
      <c r="DW105" s="793"/>
      <c r="DX105" s="793"/>
      <c r="DY105" s="793"/>
      <c r="DZ105" s="793"/>
      <c r="EA105" s="793"/>
      <c r="EB105" s="793"/>
      <c r="EC105" s="793"/>
      <c r="ED105" s="793"/>
      <c r="EE105" s="793"/>
      <c r="EF105" s="794"/>
      <c r="EG105" s="720"/>
      <c r="EH105" s="720"/>
      <c r="EI105" s="720"/>
      <c r="EJ105" s="720"/>
      <c r="EK105" s="720"/>
      <c r="EL105" s="720"/>
      <c r="EM105" s="720"/>
      <c r="EN105" s="720"/>
      <c r="EO105" s="720"/>
      <c r="EP105" s="720"/>
      <c r="EQ105" s="720"/>
      <c r="ER105" s="720"/>
      <c r="ES105" s="720"/>
      <c r="ET105" s="720"/>
      <c r="EU105" s="720"/>
      <c r="EV105" s="720"/>
      <c r="EW105" s="720"/>
      <c r="EX105" s="638"/>
      <c r="EY105" s="638"/>
      <c r="EZ105" s="638"/>
      <c r="FA105" s="638"/>
      <c r="FB105" s="638"/>
      <c r="FC105" s="638"/>
      <c r="FD105" s="945"/>
      <c r="FE105" s="946"/>
      <c r="FF105" s="946"/>
      <c r="FG105" s="946"/>
      <c r="FH105" s="946"/>
      <c r="FI105" s="1077"/>
      <c r="FJ105" s="478"/>
      <c r="FK105" s="994"/>
      <c r="FL105" s="995"/>
      <c r="FM105" s="995"/>
      <c r="FN105" s="995"/>
      <c r="FO105" s="991"/>
      <c r="FP105" s="991"/>
      <c r="FQ105" s="991"/>
      <c r="FR105" s="991"/>
      <c r="FS105" s="991"/>
      <c r="FT105" s="991"/>
      <c r="FU105" s="991"/>
      <c r="FV105" s="991"/>
      <c r="FW105" s="991"/>
      <c r="FX105" s="991"/>
      <c r="FY105" s="992"/>
      <c r="FZ105" s="992"/>
      <c r="GA105" s="992"/>
      <c r="GB105" s="992"/>
      <c r="GC105" s="992"/>
      <c r="GD105" s="992"/>
      <c r="GE105" s="992"/>
      <c r="GF105" s="992"/>
      <c r="GG105" s="992"/>
      <c r="GH105" s="992"/>
      <c r="GI105" s="992"/>
      <c r="GJ105" s="992"/>
      <c r="GK105" s="993"/>
    </row>
    <row r="106" spans="1:193" ht="4.5" customHeight="1" x14ac:dyDescent="0.15">
      <c r="A106" s="973"/>
      <c r="B106" s="972"/>
      <c r="C106" s="972"/>
      <c r="D106" s="972"/>
      <c r="E106" s="972"/>
      <c r="F106" s="972"/>
      <c r="G106" s="972"/>
      <c r="H106" s="972"/>
      <c r="I106" s="972"/>
      <c r="J106" s="972"/>
      <c r="K106" s="654" t="str">
        <f>IF(入力シート!$F$47="","",入力シート!$F$47)</f>
        <v/>
      </c>
      <c r="L106" s="654"/>
      <c r="M106" s="654"/>
      <c r="N106" s="654"/>
      <c r="O106" s="654"/>
      <c r="P106" s="654"/>
      <c r="Q106" s="654"/>
      <c r="R106" s="654"/>
      <c r="S106" s="654"/>
      <c r="T106" s="654"/>
      <c r="U106" s="654"/>
      <c r="V106" s="654"/>
      <c r="W106" s="654"/>
      <c r="X106" s="654"/>
      <c r="Y106" s="654"/>
      <c r="Z106" s="654"/>
      <c r="AA106" s="654" t="str">
        <f>IF(入力シート!$G$47="","",入力シート!$G$47)</f>
        <v/>
      </c>
      <c r="AB106" s="654"/>
      <c r="AC106" s="654"/>
      <c r="AD106" s="654"/>
      <c r="AE106" s="654"/>
      <c r="AF106" s="654"/>
      <c r="AG106" s="654"/>
      <c r="AH106" s="654"/>
      <c r="AI106" s="654"/>
      <c r="AJ106" s="654"/>
      <c r="AK106" s="654"/>
      <c r="AL106" s="654"/>
      <c r="AM106" s="654"/>
      <c r="AN106" s="654"/>
      <c r="AO106" s="654"/>
      <c r="AP106" s="654"/>
      <c r="AQ106" s="654" t="str">
        <f>入力シート!H47</f>
        <v/>
      </c>
      <c r="AR106" s="654"/>
      <c r="AS106" s="654"/>
      <c r="AT106" s="654"/>
      <c r="AU106" s="654"/>
      <c r="AV106" s="654"/>
      <c r="AW106" s="654"/>
      <c r="AX106" s="654"/>
      <c r="AY106" s="654"/>
      <c r="AZ106" s="654"/>
      <c r="BA106" s="654"/>
      <c r="BB106" s="654"/>
      <c r="BC106" s="654"/>
      <c r="BD106" s="654"/>
      <c r="BE106" s="654"/>
      <c r="BF106" s="747"/>
      <c r="BG106" s="474"/>
      <c r="BH106" s="474"/>
      <c r="BI106" s="1147"/>
      <c r="BJ106" s="1148"/>
      <c r="BK106" s="812"/>
      <c r="BL106" s="813"/>
      <c r="BM106" s="813"/>
      <c r="BN106" s="813"/>
      <c r="BO106" s="813"/>
      <c r="BP106" s="813"/>
      <c r="BQ106" s="813"/>
      <c r="BR106" s="813"/>
      <c r="BS106" s="813"/>
      <c r="BT106" s="813"/>
      <c r="BU106" s="813"/>
      <c r="BV106" s="813"/>
      <c r="BW106" s="699"/>
      <c r="BX106" s="700"/>
      <c r="BY106" s="656"/>
      <c r="BZ106" s="657"/>
      <c r="CA106" s="695"/>
      <c r="CB106" s="695"/>
      <c r="CC106" s="695"/>
      <c r="CD106" s="695"/>
      <c r="CE106" s="695"/>
      <c r="CF106" s="805"/>
      <c r="CG106" s="808"/>
      <c r="CH106" s="695"/>
      <c r="CI106" s="695"/>
      <c r="CJ106" s="695"/>
      <c r="CK106" s="695"/>
      <c r="CL106" s="754"/>
      <c r="CM106" s="832"/>
      <c r="CN106" s="695"/>
      <c r="CO106" s="695"/>
      <c r="CP106" s="695"/>
      <c r="CQ106" s="695"/>
      <c r="CR106" s="754"/>
      <c r="CT106" s="1294"/>
      <c r="CU106" s="1295"/>
      <c r="CV106" s="1295"/>
      <c r="CW106" s="1295"/>
      <c r="CX106" s="1295"/>
      <c r="CY106" s="1295"/>
      <c r="CZ106" s="1295"/>
      <c r="DA106" s="1296"/>
      <c r="DB106" s="1074"/>
      <c r="DC106" s="946"/>
      <c r="DD106" s="946"/>
      <c r="DE106" s="946"/>
      <c r="DF106" s="946"/>
      <c r="DG106" s="1075"/>
      <c r="DH106" s="795"/>
      <c r="DI106" s="796"/>
      <c r="DJ106" s="796"/>
      <c r="DK106" s="796"/>
      <c r="DL106" s="796"/>
      <c r="DM106" s="796"/>
      <c r="DN106" s="796"/>
      <c r="DO106" s="796"/>
      <c r="DP106" s="796"/>
      <c r="DQ106" s="796"/>
      <c r="DR106" s="796"/>
      <c r="DS106" s="796"/>
      <c r="DT106" s="796"/>
      <c r="DU106" s="796"/>
      <c r="DV106" s="796"/>
      <c r="DW106" s="796"/>
      <c r="DX106" s="796"/>
      <c r="DY106" s="796"/>
      <c r="DZ106" s="796"/>
      <c r="EA106" s="796"/>
      <c r="EB106" s="796"/>
      <c r="EC106" s="796"/>
      <c r="ED106" s="796"/>
      <c r="EE106" s="796"/>
      <c r="EF106" s="797"/>
      <c r="EG106" s="720"/>
      <c r="EH106" s="720"/>
      <c r="EI106" s="720"/>
      <c r="EJ106" s="720"/>
      <c r="EK106" s="720"/>
      <c r="EL106" s="720"/>
      <c r="EM106" s="720"/>
      <c r="EN106" s="720"/>
      <c r="EO106" s="720"/>
      <c r="EP106" s="720"/>
      <c r="EQ106" s="720"/>
      <c r="ER106" s="720"/>
      <c r="ES106" s="720"/>
      <c r="ET106" s="720"/>
      <c r="EU106" s="720"/>
      <c r="EV106" s="720"/>
      <c r="EW106" s="720"/>
      <c r="EX106" s="638"/>
      <c r="EY106" s="638"/>
      <c r="EZ106" s="638"/>
      <c r="FA106" s="638"/>
      <c r="FB106" s="638"/>
      <c r="FC106" s="638"/>
      <c r="FD106" s="945"/>
      <c r="FE106" s="946"/>
      <c r="FF106" s="946"/>
      <c r="FG106" s="946"/>
      <c r="FH106" s="946"/>
      <c r="FI106" s="1077"/>
      <c r="FJ106" s="478"/>
      <c r="FK106" s="994"/>
      <c r="FL106" s="995"/>
      <c r="FM106" s="995"/>
      <c r="FN106" s="995"/>
      <c r="FO106" s="991"/>
      <c r="FP106" s="991"/>
      <c r="FQ106" s="991"/>
      <c r="FR106" s="991"/>
      <c r="FS106" s="991"/>
      <c r="FT106" s="991"/>
      <c r="FU106" s="991"/>
      <c r="FV106" s="991"/>
      <c r="FW106" s="991"/>
      <c r="FX106" s="991"/>
      <c r="FY106" s="992"/>
      <c r="FZ106" s="992"/>
      <c r="GA106" s="992"/>
      <c r="GB106" s="992"/>
      <c r="GC106" s="992"/>
      <c r="GD106" s="992"/>
      <c r="GE106" s="992"/>
      <c r="GF106" s="992"/>
      <c r="GG106" s="992"/>
      <c r="GH106" s="992"/>
      <c r="GI106" s="992"/>
      <c r="GJ106" s="992"/>
      <c r="GK106" s="993"/>
    </row>
    <row r="107" spans="1:193" ht="4.5" customHeight="1" x14ac:dyDescent="0.15">
      <c r="A107" s="973"/>
      <c r="B107" s="972"/>
      <c r="C107" s="972"/>
      <c r="D107" s="972"/>
      <c r="E107" s="972"/>
      <c r="F107" s="972"/>
      <c r="G107" s="972"/>
      <c r="H107" s="972"/>
      <c r="I107" s="972"/>
      <c r="J107" s="972"/>
      <c r="K107" s="654"/>
      <c r="L107" s="654"/>
      <c r="M107" s="654"/>
      <c r="N107" s="654"/>
      <c r="O107" s="654"/>
      <c r="P107" s="654"/>
      <c r="Q107" s="654"/>
      <c r="R107" s="654"/>
      <c r="S107" s="654"/>
      <c r="T107" s="654"/>
      <c r="U107" s="654"/>
      <c r="V107" s="654"/>
      <c r="W107" s="654"/>
      <c r="X107" s="654"/>
      <c r="Y107" s="654"/>
      <c r="Z107" s="654"/>
      <c r="AA107" s="654"/>
      <c r="AB107" s="654"/>
      <c r="AC107" s="654"/>
      <c r="AD107" s="654"/>
      <c r="AE107" s="654"/>
      <c r="AF107" s="654"/>
      <c r="AG107" s="654"/>
      <c r="AH107" s="654"/>
      <c r="AI107" s="654"/>
      <c r="AJ107" s="654"/>
      <c r="AK107" s="654"/>
      <c r="AL107" s="654"/>
      <c r="AM107" s="654"/>
      <c r="AN107" s="654"/>
      <c r="AO107" s="654"/>
      <c r="AP107" s="654"/>
      <c r="AQ107" s="654"/>
      <c r="AR107" s="654"/>
      <c r="AS107" s="654"/>
      <c r="AT107" s="654"/>
      <c r="AU107" s="654"/>
      <c r="AV107" s="654"/>
      <c r="AW107" s="654"/>
      <c r="AX107" s="654"/>
      <c r="AY107" s="654"/>
      <c r="AZ107" s="654"/>
      <c r="BA107" s="654"/>
      <c r="BB107" s="654"/>
      <c r="BC107" s="654"/>
      <c r="BD107" s="654"/>
      <c r="BE107" s="654"/>
      <c r="BF107" s="747"/>
      <c r="BG107" s="474"/>
      <c r="BH107" s="474"/>
      <c r="BI107" s="1147"/>
      <c r="BJ107" s="1148"/>
      <c r="BK107" s="812"/>
      <c r="BL107" s="813"/>
      <c r="BM107" s="813"/>
      <c r="BN107" s="813"/>
      <c r="BO107" s="813"/>
      <c r="BP107" s="813"/>
      <c r="BQ107" s="813"/>
      <c r="BR107" s="813"/>
      <c r="BS107" s="813"/>
      <c r="BT107" s="813"/>
      <c r="BU107" s="813"/>
      <c r="BV107" s="813"/>
      <c r="BW107" s="699"/>
      <c r="BX107" s="700"/>
      <c r="BY107" s="656"/>
      <c r="BZ107" s="657"/>
      <c r="CA107" s="695"/>
      <c r="CB107" s="695"/>
      <c r="CC107" s="695"/>
      <c r="CD107" s="695"/>
      <c r="CE107" s="695"/>
      <c r="CF107" s="805"/>
      <c r="CG107" s="808"/>
      <c r="CH107" s="695"/>
      <c r="CI107" s="695"/>
      <c r="CJ107" s="695"/>
      <c r="CK107" s="695"/>
      <c r="CL107" s="754"/>
      <c r="CM107" s="832"/>
      <c r="CN107" s="695"/>
      <c r="CO107" s="695"/>
      <c r="CP107" s="695"/>
      <c r="CQ107" s="695"/>
      <c r="CR107" s="754"/>
      <c r="CT107" s="1294"/>
      <c r="CU107" s="1295"/>
      <c r="CV107" s="1295"/>
      <c r="CW107" s="1295"/>
      <c r="CX107" s="1295"/>
      <c r="CY107" s="1295"/>
      <c r="CZ107" s="1295"/>
      <c r="DA107" s="1296"/>
      <c r="DB107" s="1061" t="s">
        <v>23</v>
      </c>
      <c r="DC107" s="1062"/>
      <c r="DD107" s="1062"/>
      <c r="DE107" s="1062"/>
      <c r="DF107" s="1062"/>
      <c r="DG107" s="1063"/>
      <c r="DH107" s="1070" t="str">
        <f>入力シート!$N$88</f>
        <v/>
      </c>
      <c r="DI107" s="1070"/>
      <c r="DJ107" s="1070"/>
      <c r="DK107" s="1070"/>
      <c r="DL107" s="1070"/>
      <c r="DM107" s="1070"/>
      <c r="DN107" s="1070"/>
      <c r="DO107" s="1070"/>
      <c r="DP107" s="1070"/>
      <c r="DQ107" s="1070"/>
      <c r="DR107" s="1070"/>
      <c r="DS107" s="1070"/>
      <c r="DT107" s="1070"/>
      <c r="DU107" s="1070"/>
      <c r="DV107" s="1070"/>
      <c r="DW107" s="1070"/>
      <c r="DX107" s="1070"/>
      <c r="DY107" s="1070"/>
      <c r="DZ107" s="1070"/>
      <c r="EA107" s="1070"/>
      <c r="EB107" s="1070"/>
      <c r="EC107" s="1070"/>
      <c r="ED107" s="1070"/>
      <c r="EE107" s="1070"/>
      <c r="EF107" s="1070"/>
      <c r="EG107" s="717" t="str">
        <f>入力シート!$Z$88</f>
        <v/>
      </c>
      <c r="EH107" s="718"/>
      <c r="EI107" s="718"/>
      <c r="EJ107" s="718"/>
      <c r="EK107" s="718"/>
      <c r="EL107" s="718"/>
      <c r="EM107" s="718"/>
      <c r="EN107" s="718"/>
      <c r="EO107" s="718"/>
      <c r="EP107" s="718"/>
      <c r="EQ107" s="718"/>
      <c r="ER107" s="718"/>
      <c r="ES107" s="718"/>
      <c r="ET107" s="718"/>
      <c r="EU107" s="718"/>
      <c r="EV107" s="718"/>
      <c r="EW107" s="718"/>
      <c r="EX107" s="719" t="str">
        <f>入力シート!$AM$88</f>
        <v/>
      </c>
      <c r="EY107" s="719"/>
      <c r="EZ107" s="719"/>
      <c r="FA107" s="719"/>
      <c r="FB107" s="719"/>
      <c r="FC107" s="719"/>
      <c r="FD107" s="1011" t="str">
        <f>入力シート!$AN$88</f>
        <v/>
      </c>
      <c r="FE107" s="879"/>
      <c r="FF107" s="879"/>
      <c r="FG107" s="879"/>
      <c r="FH107" s="879"/>
      <c r="FI107" s="809"/>
      <c r="FJ107" s="478"/>
      <c r="FK107" s="994" t="s">
        <v>117</v>
      </c>
      <c r="FL107" s="995"/>
      <c r="FM107" s="995"/>
      <c r="FN107" s="995"/>
      <c r="FO107" s="991" t="str">
        <f>IF(入力シート!$I24="","",入力シート!$I24)</f>
        <v/>
      </c>
      <c r="FP107" s="991"/>
      <c r="FQ107" s="991"/>
      <c r="FR107" s="991"/>
      <c r="FS107" s="991"/>
      <c r="FT107" s="991"/>
      <c r="FU107" s="991"/>
      <c r="FV107" s="991"/>
      <c r="FW107" s="991"/>
      <c r="FX107" s="991"/>
      <c r="FY107" s="992" t="str">
        <f>IF(入力シート!$H24="","",入力シート!$H24)</f>
        <v/>
      </c>
      <c r="FZ107" s="992"/>
      <c r="GA107" s="992"/>
      <c r="GB107" s="992"/>
      <c r="GC107" s="992"/>
      <c r="GD107" s="992"/>
      <c r="GE107" s="992"/>
      <c r="GF107" s="992"/>
      <c r="GG107" s="992"/>
      <c r="GH107" s="992"/>
      <c r="GI107" s="992"/>
      <c r="GJ107" s="992"/>
      <c r="GK107" s="993"/>
    </row>
    <row r="108" spans="1:193" ht="4.5" customHeight="1" x14ac:dyDescent="0.15">
      <c r="A108" s="973"/>
      <c r="B108" s="972"/>
      <c r="C108" s="972"/>
      <c r="D108" s="972"/>
      <c r="E108" s="972"/>
      <c r="F108" s="972"/>
      <c r="G108" s="972"/>
      <c r="H108" s="972"/>
      <c r="I108" s="972"/>
      <c r="J108" s="972"/>
      <c r="K108" s="654"/>
      <c r="L108" s="654"/>
      <c r="M108" s="654"/>
      <c r="N108" s="654"/>
      <c r="O108" s="654"/>
      <c r="P108" s="654"/>
      <c r="Q108" s="654"/>
      <c r="R108" s="654"/>
      <c r="S108" s="654"/>
      <c r="T108" s="654"/>
      <c r="U108" s="654"/>
      <c r="V108" s="654"/>
      <c r="W108" s="654"/>
      <c r="X108" s="654"/>
      <c r="Y108" s="654"/>
      <c r="Z108" s="654"/>
      <c r="AA108" s="654"/>
      <c r="AB108" s="654"/>
      <c r="AC108" s="654"/>
      <c r="AD108" s="654"/>
      <c r="AE108" s="654"/>
      <c r="AF108" s="654"/>
      <c r="AG108" s="654"/>
      <c r="AH108" s="654"/>
      <c r="AI108" s="654"/>
      <c r="AJ108" s="654"/>
      <c r="AK108" s="654"/>
      <c r="AL108" s="654"/>
      <c r="AM108" s="654"/>
      <c r="AN108" s="654"/>
      <c r="AO108" s="654"/>
      <c r="AP108" s="654"/>
      <c r="AQ108" s="654"/>
      <c r="AR108" s="654"/>
      <c r="AS108" s="654"/>
      <c r="AT108" s="654"/>
      <c r="AU108" s="654"/>
      <c r="AV108" s="654"/>
      <c r="AW108" s="654"/>
      <c r="AX108" s="654"/>
      <c r="AY108" s="654"/>
      <c r="AZ108" s="654"/>
      <c r="BA108" s="654"/>
      <c r="BB108" s="654"/>
      <c r="BC108" s="654"/>
      <c r="BD108" s="654"/>
      <c r="BE108" s="654"/>
      <c r="BF108" s="747"/>
      <c r="BG108" s="474"/>
      <c r="BH108" s="474"/>
      <c r="BI108" s="1147"/>
      <c r="BJ108" s="1148"/>
      <c r="BK108" s="812"/>
      <c r="BL108" s="813"/>
      <c r="BM108" s="813"/>
      <c r="BN108" s="813"/>
      <c r="BO108" s="813"/>
      <c r="BP108" s="813"/>
      <c r="BQ108" s="813"/>
      <c r="BR108" s="813"/>
      <c r="BS108" s="813"/>
      <c r="BT108" s="813"/>
      <c r="BU108" s="813"/>
      <c r="BV108" s="813"/>
      <c r="BW108" s="699"/>
      <c r="BX108" s="700"/>
      <c r="BY108" s="656"/>
      <c r="BZ108" s="657"/>
      <c r="CA108" s="695"/>
      <c r="CB108" s="695"/>
      <c r="CC108" s="695"/>
      <c r="CD108" s="695"/>
      <c r="CE108" s="695"/>
      <c r="CF108" s="805"/>
      <c r="CG108" s="808"/>
      <c r="CH108" s="695"/>
      <c r="CI108" s="695"/>
      <c r="CJ108" s="695"/>
      <c r="CK108" s="695"/>
      <c r="CL108" s="754"/>
      <c r="CM108" s="832"/>
      <c r="CN108" s="695"/>
      <c r="CO108" s="695"/>
      <c r="CP108" s="695"/>
      <c r="CQ108" s="695"/>
      <c r="CR108" s="754"/>
      <c r="CT108" s="1294"/>
      <c r="CU108" s="1295"/>
      <c r="CV108" s="1295"/>
      <c r="CW108" s="1295"/>
      <c r="CX108" s="1295"/>
      <c r="CY108" s="1295"/>
      <c r="CZ108" s="1295"/>
      <c r="DA108" s="1296"/>
      <c r="DB108" s="1064"/>
      <c r="DC108" s="1065"/>
      <c r="DD108" s="1065"/>
      <c r="DE108" s="1065"/>
      <c r="DF108" s="1065"/>
      <c r="DG108" s="1066"/>
      <c r="DH108" s="616"/>
      <c r="DI108" s="616"/>
      <c r="DJ108" s="616"/>
      <c r="DK108" s="616"/>
      <c r="DL108" s="616"/>
      <c r="DM108" s="616"/>
      <c r="DN108" s="616"/>
      <c r="DO108" s="616"/>
      <c r="DP108" s="616"/>
      <c r="DQ108" s="616"/>
      <c r="DR108" s="616"/>
      <c r="DS108" s="616"/>
      <c r="DT108" s="616"/>
      <c r="DU108" s="616"/>
      <c r="DV108" s="616"/>
      <c r="DW108" s="616"/>
      <c r="DX108" s="616"/>
      <c r="DY108" s="616"/>
      <c r="DZ108" s="616"/>
      <c r="EA108" s="616"/>
      <c r="EB108" s="616"/>
      <c r="EC108" s="616"/>
      <c r="ED108" s="616"/>
      <c r="EE108" s="616"/>
      <c r="EF108" s="616"/>
      <c r="EG108" s="718"/>
      <c r="EH108" s="718"/>
      <c r="EI108" s="718"/>
      <c r="EJ108" s="718"/>
      <c r="EK108" s="718"/>
      <c r="EL108" s="718"/>
      <c r="EM108" s="718"/>
      <c r="EN108" s="718"/>
      <c r="EO108" s="718"/>
      <c r="EP108" s="718"/>
      <c r="EQ108" s="718"/>
      <c r="ER108" s="718"/>
      <c r="ES108" s="718"/>
      <c r="ET108" s="718"/>
      <c r="EU108" s="718"/>
      <c r="EV108" s="718"/>
      <c r="EW108" s="718"/>
      <c r="EX108" s="719"/>
      <c r="EY108" s="719"/>
      <c r="EZ108" s="719"/>
      <c r="FA108" s="719"/>
      <c r="FB108" s="719"/>
      <c r="FC108" s="719"/>
      <c r="FD108" s="861"/>
      <c r="FE108" s="609"/>
      <c r="FF108" s="609"/>
      <c r="FG108" s="609"/>
      <c r="FH108" s="609"/>
      <c r="FI108" s="810"/>
      <c r="FJ108" s="478"/>
      <c r="FK108" s="994"/>
      <c r="FL108" s="995"/>
      <c r="FM108" s="995"/>
      <c r="FN108" s="995"/>
      <c r="FO108" s="991"/>
      <c r="FP108" s="991"/>
      <c r="FQ108" s="991"/>
      <c r="FR108" s="991"/>
      <c r="FS108" s="991"/>
      <c r="FT108" s="991"/>
      <c r="FU108" s="991"/>
      <c r="FV108" s="991"/>
      <c r="FW108" s="991"/>
      <c r="FX108" s="991"/>
      <c r="FY108" s="992"/>
      <c r="FZ108" s="992"/>
      <c r="GA108" s="992"/>
      <c r="GB108" s="992"/>
      <c r="GC108" s="992"/>
      <c r="GD108" s="992"/>
      <c r="GE108" s="992"/>
      <c r="GF108" s="992"/>
      <c r="GG108" s="992"/>
      <c r="GH108" s="992"/>
      <c r="GI108" s="992"/>
      <c r="GJ108" s="992"/>
      <c r="GK108" s="993"/>
    </row>
    <row r="109" spans="1:193" ht="4.5" customHeight="1" x14ac:dyDescent="0.15">
      <c r="A109" s="973"/>
      <c r="B109" s="972"/>
      <c r="C109" s="972"/>
      <c r="D109" s="972"/>
      <c r="E109" s="972"/>
      <c r="F109" s="972"/>
      <c r="G109" s="972"/>
      <c r="H109" s="972"/>
      <c r="I109" s="972"/>
      <c r="J109" s="972"/>
      <c r="K109" s="654"/>
      <c r="L109" s="654"/>
      <c r="M109" s="654"/>
      <c r="N109" s="654"/>
      <c r="O109" s="654"/>
      <c r="P109" s="654"/>
      <c r="Q109" s="654"/>
      <c r="R109" s="654"/>
      <c r="S109" s="654"/>
      <c r="T109" s="654"/>
      <c r="U109" s="654"/>
      <c r="V109" s="654"/>
      <c r="W109" s="654"/>
      <c r="X109" s="654"/>
      <c r="Y109" s="654"/>
      <c r="Z109" s="654"/>
      <c r="AA109" s="654"/>
      <c r="AB109" s="654"/>
      <c r="AC109" s="654"/>
      <c r="AD109" s="654"/>
      <c r="AE109" s="654"/>
      <c r="AF109" s="654"/>
      <c r="AG109" s="654"/>
      <c r="AH109" s="654"/>
      <c r="AI109" s="654"/>
      <c r="AJ109" s="654"/>
      <c r="AK109" s="654"/>
      <c r="AL109" s="654"/>
      <c r="AM109" s="654"/>
      <c r="AN109" s="654"/>
      <c r="AO109" s="654"/>
      <c r="AP109" s="654"/>
      <c r="AQ109" s="654"/>
      <c r="AR109" s="654"/>
      <c r="AS109" s="654"/>
      <c r="AT109" s="654"/>
      <c r="AU109" s="654"/>
      <c r="AV109" s="654"/>
      <c r="AW109" s="654"/>
      <c r="AX109" s="654"/>
      <c r="AY109" s="654"/>
      <c r="AZ109" s="654"/>
      <c r="BA109" s="654"/>
      <c r="BB109" s="654"/>
      <c r="BC109" s="654"/>
      <c r="BD109" s="654"/>
      <c r="BE109" s="654"/>
      <c r="BF109" s="747"/>
      <c r="BG109" s="474"/>
      <c r="BH109" s="474"/>
      <c r="BI109" s="1147"/>
      <c r="BJ109" s="1148"/>
      <c r="BK109" s="812" t="s">
        <v>47</v>
      </c>
      <c r="BL109" s="813"/>
      <c r="BM109" s="813"/>
      <c r="BN109" s="813"/>
      <c r="BO109" s="813"/>
      <c r="BP109" s="813"/>
      <c r="BQ109" s="813"/>
      <c r="BR109" s="813"/>
      <c r="BS109" s="813"/>
      <c r="BT109" s="813"/>
      <c r="BU109" s="813"/>
      <c r="BV109" s="813"/>
      <c r="BW109" s="699">
        <v>114</v>
      </c>
      <c r="BX109" s="700"/>
      <c r="BY109" s="656"/>
      <c r="BZ109" s="657"/>
      <c r="CA109" s="695" t="str">
        <f>入力シート!$AA25</f>
        <v/>
      </c>
      <c r="CB109" s="695"/>
      <c r="CC109" s="695" t="str">
        <f>入力シート!$AB25</f>
        <v/>
      </c>
      <c r="CD109" s="695"/>
      <c r="CE109" s="695" t="str">
        <f>入力シート!$AC25</f>
        <v/>
      </c>
      <c r="CF109" s="805"/>
      <c r="CG109" s="808" t="str">
        <f>入力シート!$AD25</f>
        <v/>
      </c>
      <c r="CH109" s="695"/>
      <c r="CI109" s="695" t="str">
        <f>入力シート!$AE25</f>
        <v/>
      </c>
      <c r="CJ109" s="695"/>
      <c r="CK109" s="695" t="str">
        <f>入力シート!$AF25</f>
        <v/>
      </c>
      <c r="CL109" s="754"/>
      <c r="CM109" s="832" t="str">
        <f>入力シート!$AG25</f>
        <v/>
      </c>
      <c r="CN109" s="695"/>
      <c r="CO109" s="695" t="str">
        <f>入力シート!$AH25</f>
        <v/>
      </c>
      <c r="CP109" s="695"/>
      <c r="CQ109" s="695" t="str">
        <f>入力シート!$AI25</f>
        <v/>
      </c>
      <c r="CR109" s="754"/>
      <c r="CT109" s="1294"/>
      <c r="CU109" s="1295"/>
      <c r="CV109" s="1295"/>
      <c r="CW109" s="1295"/>
      <c r="CX109" s="1295"/>
      <c r="CY109" s="1295"/>
      <c r="CZ109" s="1295"/>
      <c r="DA109" s="1296"/>
      <c r="DB109" s="1064"/>
      <c r="DC109" s="1065"/>
      <c r="DD109" s="1065"/>
      <c r="DE109" s="1065"/>
      <c r="DF109" s="1065"/>
      <c r="DG109" s="1066"/>
      <c r="DH109" s="616"/>
      <c r="DI109" s="616"/>
      <c r="DJ109" s="616"/>
      <c r="DK109" s="616"/>
      <c r="DL109" s="616"/>
      <c r="DM109" s="616"/>
      <c r="DN109" s="616"/>
      <c r="DO109" s="616"/>
      <c r="DP109" s="616"/>
      <c r="DQ109" s="616"/>
      <c r="DR109" s="616"/>
      <c r="DS109" s="616"/>
      <c r="DT109" s="616"/>
      <c r="DU109" s="616"/>
      <c r="DV109" s="616"/>
      <c r="DW109" s="616"/>
      <c r="DX109" s="616"/>
      <c r="DY109" s="616"/>
      <c r="DZ109" s="616"/>
      <c r="EA109" s="616"/>
      <c r="EB109" s="616"/>
      <c r="EC109" s="616"/>
      <c r="ED109" s="616"/>
      <c r="EE109" s="616"/>
      <c r="EF109" s="616"/>
      <c r="EG109" s="718"/>
      <c r="EH109" s="718"/>
      <c r="EI109" s="718"/>
      <c r="EJ109" s="718"/>
      <c r="EK109" s="718"/>
      <c r="EL109" s="718"/>
      <c r="EM109" s="718"/>
      <c r="EN109" s="718"/>
      <c r="EO109" s="718"/>
      <c r="EP109" s="718"/>
      <c r="EQ109" s="718"/>
      <c r="ER109" s="718"/>
      <c r="ES109" s="718"/>
      <c r="ET109" s="718"/>
      <c r="EU109" s="718"/>
      <c r="EV109" s="718"/>
      <c r="EW109" s="718"/>
      <c r="EX109" s="719"/>
      <c r="EY109" s="719"/>
      <c r="EZ109" s="719"/>
      <c r="FA109" s="719"/>
      <c r="FB109" s="719"/>
      <c r="FC109" s="719"/>
      <c r="FD109" s="861"/>
      <c r="FE109" s="609"/>
      <c r="FF109" s="609"/>
      <c r="FG109" s="609"/>
      <c r="FH109" s="609"/>
      <c r="FI109" s="810"/>
      <c r="FJ109" s="478"/>
      <c r="FK109" s="994"/>
      <c r="FL109" s="995"/>
      <c r="FM109" s="995"/>
      <c r="FN109" s="995"/>
      <c r="FO109" s="991"/>
      <c r="FP109" s="991"/>
      <c r="FQ109" s="991"/>
      <c r="FR109" s="991"/>
      <c r="FS109" s="991"/>
      <c r="FT109" s="991"/>
      <c r="FU109" s="991"/>
      <c r="FV109" s="991"/>
      <c r="FW109" s="991"/>
      <c r="FX109" s="991"/>
      <c r="FY109" s="992"/>
      <c r="FZ109" s="992"/>
      <c r="GA109" s="992"/>
      <c r="GB109" s="992"/>
      <c r="GC109" s="992"/>
      <c r="GD109" s="992"/>
      <c r="GE109" s="992"/>
      <c r="GF109" s="992"/>
      <c r="GG109" s="992"/>
      <c r="GH109" s="992"/>
      <c r="GI109" s="992"/>
      <c r="GJ109" s="992"/>
      <c r="GK109" s="993"/>
    </row>
    <row r="110" spans="1:193" ht="4.5" customHeight="1" x14ac:dyDescent="0.15">
      <c r="A110" s="629" t="s">
        <v>15</v>
      </c>
      <c r="B110" s="630"/>
      <c r="C110" s="630"/>
      <c r="D110" s="630"/>
      <c r="E110" s="630"/>
      <c r="F110" s="630"/>
      <c r="G110" s="630"/>
      <c r="H110" s="630"/>
      <c r="I110" s="630"/>
      <c r="J110" s="631"/>
      <c r="K110" s="638" t="s">
        <v>144</v>
      </c>
      <c r="L110" s="638"/>
      <c r="M110" s="638"/>
      <c r="N110" s="638"/>
      <c r="O110" s="638"/>
      <c r="P110" s="638"/>
      <c r="Q110" s="638"/>
      <c r="R110" s="638"/>
      <c r="S110" s="638"/>
      <c r="T110" s="638"/>
      <c r="U110" s="638"/>
      <c r="V110" s="638"/>
      <c r="W110" s="638" t="s">
        <v>451</v>
      </c>
      <c r="X110" s="638"/>
      <c r="Y110" s="638"/>
      <c r="Z110" s="638"/>
      <c r="AA110" s="638"/>
      <c r="AB110" s="638"/>
      <c r="AC110" s="638"/>
      <c r="AD110" s="638"/>
      <c r="AE110" s="638"/>
      <c r="AF110" s="638"/>
      <c r="AG110" s="638"/>
      <c r="AH110" s="638"/>
      <c r="AI110" s="638" t="s">
        <v>142</v>
      </c>
      <c r="AJ110" s="638"/>
      <c r="AK110" s="638"/>
      <c r="AL110" s="638"/>
      <c r="AM110" s="638"/>
      <c r="AN110" s="638"/>
      <c r="AO110" s="638"/>
      <c r="AP110" s="638"/>
      <c r="AQ110" s="638"/>
      <c r="AR110" s="638"/>
      <c r="AS110" s="638"/>
      <c r="AT110" s="638"/>
      <c r="AU110" s="638" t="s">
        <v>210</v>
      </c>
      <c r="AV110" s="638"/>
      <c r="AW110" s="638"/>
      <c r="AX110" s="638"/>
      <c r="AY110" s="638"/>
      <c r="AZ110" s="638"/>
      <c r="BA110" s="638"/>
      <c r="BB110" s="638"/>
      <c r="BC110" s="638"/>
      <c r="BD110" s="638"/>
      <c r="BE110" s="638"/>
      <c r="BF110" s="976"/>
      <c r="BG110" s="474"/>
      <c r="BH110" s="474"/>
      <c r="BI110" s="1147"/>
      <c r="BJ110" s="1148"/>
      <c r="BK110" s="812"/>
      <c r="BL110" s="813"/>
      <c r="BM110" s="813"/>
      <c r="BN110" s="813"/>
      <c r="BO110" s="813"/>
      <c r="BP110" s="813"/>
      <c r="BQ110" s="813"/>
      <c r="BR110" s="813"/>
      <c r="BS110" s="813"/>
      <c r="BT110" s="813"/>
      <c r="BU110" s="813"/>
      <c r="BV110" s="813"/>
      <c r="BW110" s="699"/>
      <c r="BX110" s="700"/>
      <c r="BY110" s="656"/>
      <c r="BZ110" s="657"/>
      <c r="CA110" s="695"/>
      <c r="CB110" s="695"/>
      <c r="CC110" s="695"/>
      <c r="CD110" s="695"/>
      <c r="CE110" s="695"/>
      <c r="CF110" s="805"/>
      <c r="CG110" s="808"/>
      <c r="CH110" s="695"/>
      <c r="CI110" s="695"/>
      <c r="CJ110" s="695"/>
      <c r="CK110" s="695"/>
      <c r="CL110" s="754"/>
      <c r="CM110" s="832"/>
      <c r="CN110" s="695"/>
      <c r="CO110" s="695"/>
      <c r="CP110" s="695"/>
      <c r="CQ110" s="695"/>
      <c r="CR110" s="754"/>
      <c r="CT110" s="1294"/>
      <c r="CU110" s="1295"/>
      <c r="CV110" s="1295"/>
      <c r="CW110" s="1295"/>
      <c r="CX110" s="1295"/>
      <c r="CY110" s="1295"/>
      <c r="CZ110" s="1295"/>
      <c r="DA110" s="1296"/>
      <c r="DB110" s="1064"/>
      <c r="DC110" s="1065"/>
      <c r="DD110" s="1065"/>
      <c r="DE110" s="1065"/>
      <c r="DF110" s="1065"/>
      <c r="DG110" s="1066"/>
      <c r="DH110" s="616"/>
      <c r="DI110" s="616"/>
      <c r="DJ110" s="616"/>
      <c r="DK110" s="616"/>
      <c r="DL110" s="616"/>
      <c r="DM110" s="616"/>
      <c r="DN110" s="616"/>
      <c r="DO110" s="616"/>
      <c r="DP110" s="616"/>
      <c r="DQ110" s="616"/>
      <c r="DR110" s="616"/>
      <c r="DS110" s="616"/>
      <c r="DT110" s="616"/>
      <c r="DU110" s="616"/>
      <c r="DV110" s="616"/>
      <c r="DW110" s="616"/>
      <c r="DX110" s="616"/>
      <c r="DY110" s="616"/>
      <c r="DZ110" s="616"/>
      <c r="EA110" s="616"/>
      <c r="EB110" s="616"/>
      <c r="EC110" s="616"/>
      <c r="ED110" s="616"/>
      <c r="EE110" s="616"/>
      <c r="EF110" s="616"/>
      <c r="EG110" s="718"/>
      <c r="EH110" s="718"/>
      <c r="EI110" s="718"/>
      <c r="EJ110" s="718"/>
      <c r="EK110" s="718"/>
      <c r="EL110" s="718"/>
      <c r="EM110" s="718"/>
      <c r="EN110" s="718"/>
      <c r="EO110" s="718"/>
      <c r="EP110" s="718"/>
      <c r="EQ110" s="718"/>
      <c r="ER110" s="718"/>
      <c r="ES110" s="718"/>
      <c r="ET110" s="718"/>
      <c r="EU110" s="718"/>
      <c r="EV110" s="718"/>
      <c r="EW110" s="718"/>
      <c r="EX110" s="719"/>
      <c r="EY110" s="719"/>
      <c r="EZ110" s="719"/>
      <c r="FA110" s="719"/>
      <c r="FB110" s="719"/>
      <c r="FC110" s="719"/>
      <c r="FD110" s="861"/>
      <c r="FE110" s="609"/>
      <c r="FF110" s="609"/>
      <c r="FG110" s="609"/>
      <c r="FH110" s="609"/>
      <c r="FI110" s="810"/>
      <c r="FJ110" s="478"/>
      <c r="FK110" s="994"/>
      <c r="FL110" s="995"/>
      <c r="FM110" s="995"/>
      <c r="FN110" s="995"/>
      <c r="FO110" s="991"/>
      <c r="FP110" s="991"/>
      <c r="FQ110" s="991"/>
      <c r="FR110" s="991"/>
      <c r="FS110" s="991"/>
      <c r="FT110" s="991"/>
      <c r="FU110" s="991"/>
      <c r="FV110" s="991"/>
      <c r="FW110" s="991"/>
      <c r="FX110" s="991"/>
      <c r="FY110" s="992"/>
      <c r="FZ110" s="992"/>
      <c r="GA110" s="992"/>
      <c r="GB110" s="992"/>
      <c r="GC110" s="992"/>
      <c r="GD110" s="992"/>
      <c r="GE110" s="992"/>
      <c r="GF110" s="992"/>
      <c r="GG110" s="992"/>
      <c r="GH110" s="992"/>
      <c r="GI110" s="992"/>
      <c r="GJ110" s="992"/>
      <c r="GK110" s="993"/>
    </row>
    <row r="111" spans="1:193" ht="4.5" customHeight="1" x14ac:dyDescent="0.15">
      <c r="A111" s="632"/>
      <c r="B111" s="633"/>
      <c r="C111" s="633"/>
      <c r="D111" s="633"/>
      <c r="E111" s="633"/>
      <c r="F111" s="633"/>
      <c r="G111" s="633"/>
      <c r="H111" s="633"/>
      <c r="I111" s="633"/>
      <c r="J111" s="634"/>
      <c r="K111" s="638"/>
      <c r="L111" s="638"/>
      <c r="M111" s="638"/>
      <c r="N111" s="638"/>
      <c r="O111" s="638"/>
      <c r="P111" s="638"/>
      <c r="Q111" s="638"/>
      <c r="R111" s="638"/>
      <c r="S111" s="638"/>
      <c r="T111" s="638"/>
      <c r="U111" s="638"/>
      <c r="V111" s="638"/>
      <c r="W111" s="638"/>
      <c r="X111" s="638"/>
      <c r="Y111" s="638"/>
      <c r="Z111" s="638"/>
      <c r="AA111" s="638"/>
      <c r="AB111" s="638"/>
      <c r="AC111" s="638"/>
      <c r="AD111" s="638"/>
      <c r="AE111" s="638"/>
      <c r="AF111" s="638"/>
      <c r="AG111" s="638"/>
      <c r="AH111" s="638"/>
      <c r="AI111" s="638"/>
      <c r="AJ111" s="638"/>
      <c r="AK111" s="638"/>
      <c r="AL111" s="638"/>
      <c r="AM111" s="638"/>
      <c r="AN111" s="638"/>
      <c r="AO111" s="638"/>
      <c r="AP111" s="638"/>
      <c r="AQ111" s="638"/>
      <c r="AR111" s="638"/>
      <c r="AS111" s="638"/>
      <c r="AT111" s="638"/>
      <c r="AU111" s="638"/>
      <c r="AV111" s="638"/>
      <c r="AW111" s="638"/>
      <c r="AX111" s="638"/>
      <c r="AY111" s="638"/>
      <c r="AZ111" s="638"/>
      <c r="BA111" s="638"/>
      <c r="BB111" s="638"/>
      <c r="BC111" s="638"/>
      <c r="BD111" s="638"/>
      <c r="BE111" s="638"/>
      <c r="BF111" s="976"/>
      <c r="BG111" s="474"/>
      <c r="BH111" s="474"/>
      <c r="BI111" s="1147"/>
      <c r="BJ111" s="1148"/>
      <c r="BK111" s="812"/>
      <c r="BL111" s="813"/>
      <c r="BM111" s="813"/>
      <c r="BN111" s="813"/>
      <c r="BO111" s="813"/>
      <c r="BP111" s="813"/>
      <c r="BQ111" s="813"/>
      <c r="BR111" s="813"/>
      <c r="BS111" s="813"/>
      <c r="BT111" s="813"/>
      <c r="BU111" s="813"/>
      <c r="BV111" s="813"/>
      <c r="BW111" s="699"/>
      <c r="BX111" s="700"/>
      <c r="BY111" s="656"/>
      <c r="BZ111" s="657"/>
      <c r="CA111" s="695"/>
      <c r="CB111" s="695"/>
      <c r="CC111" s="695"/>
      <c r="CD111" s="695"/>
      <c r="CE111" s="695"/>
      <c r="CF111" s="805"/>
      <c r="CG111" s="808"/>
      <c r="CH111" s="695"/>
      <c r="CI111" s="695"/>
      <c r="CJ111" s="695"/>
      <c r="CK111" s="695"/>
      <c r="CL111" s="754"/>
      <c r="CM111" s="832"/>
      <c r="CN111" s="695"/>
      <c r="CO111" s="695"/>
      <c r="CP111" s="695"/>
      <c r="CQ111" s="695"/>
      <c r="CR111" s="754"/>
      <c r="CT111" s="1294"/>
      <c r="CU111" s="1295"/>
      <c r="CV111" s="1295"/>
      <c r="CW111" s="1295"/>
      <c r="CX111" s="1295"/>
      <c r="CY111" s="1295"/>
      <c r="CZ111" s="1295"/>
      <c r="DA111" s="1296"/>
      <c r="DB111" s="1064"/>
      <c r="DC111" s="1065"/>
      <c r="DD111" s="1065"/>
      <c r="DE111" s="1065"/>
      <c r="DF111" s="1065"/>
      <c r="DG111" s="1066"/>
      <c r="DH111" s="616"/>
      <c r="DI111" s="616"/>
      <c r="DJ111" s="616"/>
      <c r="DK111" s="616"/>
      <c r="DL111" s="616"/>
      <c r="DM111" s="616"/>
      <c r="DN111" s="616"/>
      <c r="DO111" s="616"/>
      <c r="DP111" s="616"/>
      <c r="DQ111" s="616"/>
      <c r="DR111" s="616"/>
      <c r="DS111" s="616"/>
      <c r="DT111" s="616"/>
      <c r="DU111" s="616"/>
      <c r="DV111" s="616"/>
      <c r="DW111" s="616"/>
      <c r="DX111" s="616"/>
      <c r="DY111" s="616"/>
      <c r="DZ111" s="616"/>
      <c r="EA111" s="616"/>
      <c r="EB111" s="616"/>
      <c r="EC111" s="616"/>
      <c r="ED111" s="616"/>
      <c r="EE111" s="616"/>
      <c r="EF111" s="616"/>
      <c r="EG111" s="718"/>
      <c r="EH111" s="718"/>
      <c r="EI111" s="718"/>
      <c r="EJ111" s="718"/>
      <c r="EK111" s="718"/>
      <c r="EL111" s="718"/>
      <c r="EM111" s="718"/>
      <c r="EN111" s="718"/>
      <c r="EO111" s="718"/>
      <c r="EP111" s="718"/>
      <c r="EQ111" s="718"/>
      <c r="ER111" s="718"/>
      <c r="ES111" s="718"/>
      <c r="ET111" s="718"/>
      <c r="EU111" s="718"/>
      <c r="EV111" s="718"/>
      <c r="EW111" s="718"/>
      <c r="EX111" s="719"/>
      <c r="EY111" s="719"/>
      <c r="EZ111" s="719"/>
      <c r="FA111" s="719"/>
      <c r="FB111" s="719"/>
      <c r="FC111" s="719"/>
      <c r="FD111" s="861"/>
      <c r="FE111" s="609"/>
      <c r="FF111" s="609"/>
      <c r="FG111" s="609"/>
      <c r="FH111" s="609"/>
      <c r="FI111" s="810"/>
      <c r="FJ111" s="478"/>
      <c r="FK111" s="994"/>
      <c r="FL111" s="995"/>
      <c r="FM111" s="995"/>
      <c r="FN111" s="995"/>
      <c r="FO111" s="991"/>
      <c r="FP111" s="991"/>
      <c r="FQ111" s="991"/>
      <c r="FR111" s="991"/>
      <c r="FS111" s="991"/>
      <c r="FT111" s="991"/>
      <c r="FU111" s="991"/>
      <c r="FV111" s="991"/>
      <c r="FW111" s="991"/>
      <c r="FX111" s="991"/>
      <c r="FY111" s="992"/>
      <c r="FZ111" s="992"/>
      <c r="GA111" s="992"/>
      <c r="GB111" s="992"/>
      <c r="GC111" s="992"/>
      <c r="GD111" s="992"/>
      <c r="GE111" s="992"/>
      <c r="GF111" s="992"/>
      <c r="GG111" s="992"/>
      <c r="GH111" s="992"/>
      <c r="GI111" s="992"/>
      <c r="GJ111" s="992"/>
      <c r="GK111" s="993"/>
    </row>
    <row r="112" spans="1:193" ht="4.5" customHeight="1" x14ac:dyDescent="0.15">
      <c r="A112" s="632"/>
      <c r="B112" s="633"/>
      <c r="C112" s="633"/>
      <c r="D112" s="633"/>
      <c r="E112" s="633"/>
      <c r="F112" s="633"/>
      <c r="G112" s="633"/>
      <c r="H112" s="633"/>
      <c r="I112" s="633"/>
      <c r="J112" s="634"/>
      <c r="K112" s="865" t="str">
        <f>IF(入力シート!$C$50="","",入力シート!$C$50)</f>
        <v/>
      </c>
      <c r="L112" s="866"/>
      <c r="M112" s="866"/>
      <c r="N112" s="866"/>
      <c r="O112" s="866"/>
      <c r="P112" s="866"/>
      <c r="Q112" s="866"/>
      <c r="R112" s="866"/>
      <c r="S112" s="866"/>
      <c r="T112" s="866"/>
      <c r="U112" s="866"/>
      <c r="V112" s="1140"/>
      <c r="W112" s="654" t="str">
        <f>IF(入力シート!G50&lt;入力シート!G52,"",IF(入力シート!$D$50="","",入力シート!$D$50))</f>
        <v/>
      </c>
      <c r="X112" s="654"/>
      <c r="Y112" s="654"/>
      <c r="Z112" s="654"/>
      <c r="AA112" s="654"/>
      <c r="AB112" s="654"/>
      <c r="AC112" s="654"/>
      <c r="AD112" s="654"/>
      <c r="AE112" s="654"/>
      <c r="AF112" s="654"/>
      <c r="AG112" s="654"/>
      <c r="AH112" s="654"/>
      <c r="AI112" s="654" t="str">
        <f>IF(入力シート!G50&lt;入力シート!G52,"",IF(入力シート!$E$50="","",入力シート!$E$50))</f>
        <v/>
      </c>
      <c r="AJ112" s="654"/>
      <c r="AK112" s="654"/>
      <c r="AL112" s="654"/>
      <c r="AM112" s="654"/>
      <c r="AN112" s="654"/>
      <c r="AO112" s="654"/>
      <c r="AP112" s="654"/>
      <c r="AQ112" s="654"/>
      <c r="AR112" s="654"/>
      <c r="AS112" s="654"/>
      <c r="AT112" s="654"/>
      <c r="AU112" s="654" t="str">
        <f>IF(入力シート!G50&lt;入力シート!G52,"",入力シート!$F$50)</f>
        <v/>
      </c>
      <c r="AV112" s="654"/>
      <c r="AW112" s="654"/>
      <c r="AX112" s="654"/>
      <c r="AY112" s="654"/>
      <c r="AZ112" s="654"/>
      <c r="BA112" s="654"/>
      <c r="BB112" s="654"/>
      <c r="BC112" s="654"/>
      <c r="BD112" s="654"/>
      <c r="BE112" s="654"/>
      <c r="BF112" s="747"/>
      <c r="BG112" s="474"/>
      <c r="BH112" s="474"/>
      <c r="BI112" s="1147"/>
      <c r="BJ112" s="1148"/>
      <c r="BK112" s="812"/>
      <c r="BL112" s="813"/>
      <c r="BM112" s="813"/>
      <c r="BN112" s="813"/>
      <c r="BO112" s="813"/>
      <c r="BP112" s="813"/>
      <c r="BQ112" s="813"/>
      <c r="BR112" s="813"/>
      <c r="BS112" s="813"/>
      <c r="BT112" s="813"/>
      <c r="BU112" s="813"/>
      <c r="BV112" s="813"/>
      <c r="BW112" s="699"/>
      <c r="BX112" s="700"/>
      <c r="BY112" s="656"/>
      <c r="BZ112" s="657"/>
      <c r="CA112" s="695"/>
      <c r="CB112" s="695"/>
      <c r="CC112" s="695"/>
      <c r="CD112" s="695"/>
      <c r="CE112" s="695"/>
      <c r="CF112" s="805"/>
      <c r="CG112" s="808"/>
      <c r="CH112" s="695"/>
      <c r="CI112" s="695"/>
      <c r="CJ112" s="695"/>
      <c r="CK112" s="695"/>
      <c r="CL112" s="754"/>
      <c r="CM112" s="832"/>
      <c r="CN112" s="695"/>
      <c r="CO112" s="695"/>
      <c r="CP112" s="695"/>
      <c r="CQ112" s="695"/>
      <c r="CR112" s="754"/>
      <c r="CT112" s="1294"/>
      <c r="CU112" s="1295"/>
      <c r="CV112" s="1295"/>
      <c r="CW112" s="1295"/>
      <c r="CX112" s="1295"/>
      <c r="CY112" s="1295"/>
      <c r="CZ112" s="1295"/>
      <c r="DA112" s="1296"/>
      <c r="DB112" s="1067"/>
      <c r="DC112" s="1068"/>
      <c r="DD112" s="1068"/>
      <c r="DE112" s="1068"/>
      <c r="DF112" s="1068"/>
      <c r="DG112" s="1069"/>
      <c r="DH112" s="616"/>
      <c r="DI112" s="616"/>
      <c r="DJ112" s="616"/>
      <c r="DK112" s="616"/>
      <c r="DL112" s="616"/>
      <c r="DM112" s="616"/>
      <c r="DN112" s="616"/>
      <c r="DO112" s="616"/>
      <c r="DP112" s="616"/>
      <c r="DQ112" s="616"/>
      <c r="DR112" s="616"/>
      <c r="DS112" s="616"/>
      <c r="DT112" s="616"/>
      <c r="DU112" s="616"/>
      <c r="DV112" s="616"/>
      <c r="DW112" s="616"/>
      <c r="DX112" s="616"/>
      <c r="DY112" s="616"/>
      <c r="DZ112" s="616"/>
      <c r="EA112" s="616"/>
      <c r="EB112" s="616"/>
      <c r="EC112" s="616"/>
      <c r="ED112" s="616"/>
      <c r="EE112" s="616"/>
      <c r="EF112" s="616"/>
      <c r="EG112" s="718"/>
      <c r="EH112" s="718"/>
      <c r="EI112" s="718"/>
      <c r="EJ112" s="718"/>
      <c r="EK112" s="718"/>
      <c r="EL112" s="718"/>
      <c r="EM112" s="718"/>
      <c r="EN112" s="718"/>
      <c r="EO112" s="718"/>
      <c r="EP112" s="718"/>
      <c r="EQ112" s="718"/>
      <c r="ER112" s="718"/>
      <c r="ES112" s="718"/>
      <c r="ET112" s="718"/>
      <c r="EU112" s="718"/>
      <c r="EV112" s="718"/>
      <c r="EW112" s="718"/>
      <c r="EX112" s="719"/>
      <c r="EY112" s="719"/>
      <c r="EZ112" s="719"/>
      <c r="FA112" s="719"/>
      <c r="FB112" s="719"/>
      <c r="FC112" s="719"/>
      <c r="FD112" s="863"/>
      <c r="FE112" s="864"/>
      <c r="FF112" s="864"/>
      <c r="FG112" s="864"/>
      <c r="FH112" s="864"/>
      <c r="FI112" s="811"/>
      <c r="FJ112" s="478"/>
      <c r="FK112" s="994" t="s">
        <v>119</v>
      </c>
      <c r="FL112" s="995"/>
      <c r="FM112" s="995"/>
      <c r="FN112" s="995"/>
      <c r="FO112" s="991" t="str">
        <f>IF(入力シート!$I25="","",入力シート!$I25)</f>
        <v/>
      </c>
      <c r="FP112" s="991"/>
      <c r="FQ112" s="991"/>
      <c r="FR112" s="991"/>
      <c r="FS112" s="991"/>
      <c r="FT112" s="991"/>
      <c r="FU112" s="991"/>
      <c r="FV112" s="991"/>
      <c r="FW112" s="991"/>
      <c r="FX112" s="991"/>
      <c r="FY112" s="992" t="str">
        <f>IF(入力シート!$H25="","",入力シート!$H25)</f>
        <v/>
      </c>
      <c r="FZ112" s="992"/>
      <c r="GA112" s="992"/>
      <c r="GB112" s="992"/>
      <c r="GC112" s="992"/>
      <c r="GD112" s="992"/>
      <c r="GE112" s="992"/>
      <c r="GF112" s="992"/>
      <c r="GG112" s="992"/>
      <c r="GH112" s="992"/>
      <c r="GI112" s="992"/>
      <c r="GJ112" s="992"/>
      <c r="GK112" s="993"/>
    </row>
    <row r="113" spans="1:193" ht="4.5" customHeight="1" x14ac:dyDescent="0.15">
      <c r="A113" s="632"/>
      <c r="B113" s="633"/>
      <c r="C113" s="633"/>
      <c r="D113" s="633"/>
      <c r="E113" s="633"/>
      <c r="F113" s="633"/>
      <c r="G113" s="633"/>
      <c r="H113" s="633"/>
      <c r="I113" s="633"/>
      <c r="J113" s="634"/>
      <c r="K113" s="860"/>
      <c r="L113" s="602"/>
      <c r="M113" s="602"/>
      <c r="N113" s="602"/>
      <c r="O113" s="602"/>
      <c r="P113" s="602"/>
      <c r="Q113" s="602"/>
      <c r="R113" s="602"/>
      <c r="S113" s="602"/>
      <c r="T113" s="602"/>
      <c r="U113" s="602"/>
      <c r="V113" s="1141"/>
      <c r="W113" s="654"/>
      <c r="X113" s="654"/>
      <c r="Y113" s="654"/>
      <c r="Z113" s="654"/>
      <c r="AA113" s="654"/>
      <c r="AB113" s="654"/>
      <c r="AC113" s="654"/>
      <c r="AD113" s="654"/>
      <c r="AE113" s="654"/>
      <c r="AF113" s="654"/>
      <c r="AG113" s="654"/>
      <c r="AH113" s="654"/>
      <c r="AI113" s="654"/>
      <c r="AJ113" s="654"/>
      <c r="AK113" s="654"/>
      <c r="AL113" s="654"/>
      <c r="AM113" s="654"/>
      <c r="AN113" s="654"/>
      <c r="AO113" s="654"/>
      <c r="AP113" s="654"/>
      <c r="AQ113" s="654"/>
      <c r="AR113" s="654"/>
      <c r="AS113" s="654"/>
      <c r="AT113" s="654"/>
      <c r="AU113" s="654"/>
      <c r="AV113" s="654"/>
      <c r="AW113" s="654"/>
      <c r="AX113" s="654"/>
      <c r="AY113" s="654"/>
      <c r="AZ113" s="654"/>
      <c r="BA113" s="654"/>
      <c r="BB113" s="654"/>
      <c r="BC113" s="654"/>
      <c r="BD113" s="654"/>
      <c r="BE113" s="654"/>
      <c r="BF113" s="747"/>
      <c r="BG113" s="474"/>
      <c r="BH113" s="474"/>
      <c r="BI113" s="1147"/>
      <c r="BJ113" s="1148"/>
      <c r="BK113" s="812" t="s">
        <v>211</v>
      </c>
      <c r="BL113" s="813"/>
      <c r="BM113" s="813"/>
      <c r="BN113" s="813"/>
      <c r="BO113" s="813"/>
      <c r="BP113" s="813"/>
      <c r="BQ113" s="813"/>
      <c r="BR113" s="813"/>
      <c r="BS113" s="813"/>
      <c r="BT113" s="813"/>
      <c r="BU113" s="813"/>
      <c r="BV113" s="813"/>
      <c r="BW113" s="699">
        <v>214</v>
      </c>
      <c r="BX113" s="700"/>
      <c r="BY113" s="656"/>
      <c r="BZ113" s="657"/>
      <c r="CA113" s="695" t="str">
        <f>入力シート!$AA26</f>
        <v/>
      </c>
      <c r="CB113" s="695"/>
      <c r="CC113" s="695" t="str">
        <f>入力シート!$AB26</f>
        <v/>
      </c>
      <c r="CD113" s="695"/>
      <c r="CE113" s="695" t="str">
        <f>入力シート!$AC26</f>
        <v/>
      </c>
      <c r="CF113" s="805"/>
      <c r="CG113" s="808" t="str">
        <f>入力シート!$AD26</f>
        <v/>
      </c>
      <c r="CH113" s="695"/>
      <c r="CI113" s="695" t="str">
        <f>入力シート!$AE26</f>
        <v/>
      </c>
      <c r="CJ113" s="695"/>
      <c r="CK113" s="695" t="str">
        <f>入力シート!$AF26</f>
        <v/>
      </c>
      <c r="CL113" s="754"/>
      <c r="CM113" s="832" t="str">
        <f>入力シート!$AG26</f>
        <v/>
      </c>
      <c r="CN113" s="695"/>
      <c r="CO113" s="695" t="str">
        <f>入力シート!$AH26</f>
        <v/>
      </c>
      <c r="CP113" s="695"/>
      <c r="CQ113" s="695" t="str">
        <f>入力シート!$AI26</f>
        <v/>
      </c>
      <c r="CR113" s="754"/>
      <c r="CT113" s="1294"/>
      <c r="CU113" s="1295"/>
      <c r="CV113" s="1295"/>
      <c r="CW113" s="1295"/>
      <c r="CX113" s="1295"/>
      <c r="CY113" s="1295"/>
      <c r="CZ113" s="1295"/>
      <c r="DA113" s="1296"/>
      <c r="DB113" s="777" t="s">
        <v>91</v>
      </c>
      <c r="DC113" s="737"/>
      <c r="DD113" s="737"/>
      <c r="DE113" s="737"/>
      <c r="DF113" s="737"/>
      <c r="DG113" s="737"/>
      <c r="DH113" s="737"/>
      <c r="DI113" s="737"/>
      <c r="DJ113" s="737"/>
      <c r="DK113" s="737"/>
      <c r="DL113" s="737"/>
      <c r="DM113" s="737"/>
      <c r="DN113" s="737"/>
      <c r="DO113" s="737"/>
      <c r="DP113" s="737"/>
      <c r="DQ113" s="737"/>
      <c r="DR113" s="737"/>
      <c r="DS113" s="737"/>
      <c r="DT113" s="737"/>
      <c r="DU113" s="737"/>
      <c r="DV113" s="737"/>
      <c r="DW113" s="737"/>
      <c r="DX113" s="737"/>
      <c r="DY113" s="737"/>
      <c r="DZ113" s="737"/>
      <c r="EA113" s="737"/>
      <c r="EB113" s="737"/>
      <c r="EC113" s="737"/>
      <c r="ED113" s="737"/>
      <c r="EE113" s="737"/>
      <c r="EF113" s="737"/>
      <c r="EG113" s="737"/>
      <c r="EH113" s="737"/>
      <c r="EI113" s="737"/>
      <c r="EJ113" s="737"/>
      <c r="EK113" s="778"/>
      <c r="EL113" s="731" t="s">
        <v>391</v>
      </c>
      <c r="EM113" s="732"/>
      <c r="EN113" s="732"/>
      <c r="EO113" s="732"/>
      <c r="EP113" s="732"/>
      <c r="EQ113" s="732"/>
      <c r="ER113" s="732"/>
      <c r="ES113" s="732"/>
      <c r="ET113" s="732"/>
      <c r="EU113" s="732"/>
      <c r="EV113" s="732"/>
      <c r="EW113" s="733"/>
      <c r="EX113" s="737" t="s">
        <v>28</v>
      </c>
      <c r="EY113" s="732"/>
      <c r="EZ113" s="732"/>
      <c r="FA113" s="732"/>
      <c r="FB113" s="732"/>
      <c r="FC113" s="732"/>
      <c r="FD113" s="732"/>
      <c r="FE113" s="732"/>
      <c r="FF113" s="732"/>
      <c r="FG113" s="732"/>
      <c r="FH113" s="732"/>
      <c r="FI113" s="738"/>
      <c r="FJ113" s="478"/>
      <c r="FK113" s="994"/>
      <c r="FL113" s="995"/>
      <c r="FM113" s="995"/>
      <c r="FN113" s="995"/>
      <c r="FO113" s="991"/>
      <c r="FP113" s="991"/>
      <c r="FQ113" s="991"/>
      <c r="FR113" s="991"/>
      <c r="FS113" s="991"/>
      <c r="FT113" s="991"/>
      <c r="FU113" s="991"/>
      <c r="FV113" s="991"/>
      <c r="FW113" s="991"/>
      <c r="FX113" s="991"/>
      <c r="FY113" s="992"/>
      <c r="FZ113" s="992"/>
      <c r="GA113" s="992"/>
      <c r="GB113" s="992"/>
      <c r="GC113" s="992"/>
      <c r="GD113" s="992"/>
      <c r="GE113" s="992"/>
      <c r="GF113" s="992"/>
      <c r="GG113" s="992"/>
      <c r="GH113" s="992"/>
      <c r="GI113" s="992"/>
      <c r="GJ113" s="992"/>
      <c r="GK113" s="993"/>
    </row>
    <row r="114" spans="1:193" ht="4.5" customHeight="1" x14ac:dyDescent="0.15">
      <c r="A114" s="632"/>
      <c r="B114" s="633"/>
      <c r="C114" s="633"/>
      <c r="D114" s="633"/>
      <c r="E114" s="633"/>
      <c r="F114" s="633"/>
      <c r="G114" s="633"/>
      <c r="H114" s="633"/>
      <c r="I114" s="633"/>
      <c r="J114" s="634"/>
      <c r="K114" s="860"/>
      <c r="L114" s="602"/>
      <c r="M114" s="602"/>
      <c r="N114" s="602"/>
      <c r="O114" s="602"/>
      <c r="P114" s="602"/>
      <c r="Q114" s="602"/>
      <c r="R114" s="602"/>
      <c r="S114" s="602"/>
      <c r="T114" s="602"/>
      <c r="U114" s="602"/>
      <c r="V114" s="1141"/>
      <c r="W114" s="654"/>
      <c r="X114" s="654"/>
      <c r="Y114" s="654"/>
      <c r="Z114" s="654"/>
      <c r="AA114" s="654"/>
      <c r="AB114" s="654"/>
      <c r="AC114" s="654"/>
      <c r="AD114" s="654"/>
      <c r="AE114" s="654"/>
      <c r="AF114" s="654"/>
      <c r="AG114" s="654"/>
      <c r="AH114" s="654"/>
      <c r="AI114" s="654"/>
      <c r="AJ114" s="654"/>
      <c r="AK114" s="654"/>
      <c r="AL114" s="654"/>
      <c r="AM114" s="654"/>
      <c r="AN114" s="654"/>
      <c r="AO114" s="654"/>
      <c r="AP114" s="654"/>
      <c r="AQ114" s="654"/>
      <c r="AR114" s="654"/>
      <c r="AS114" s="654"/>
      <c r="AT114" s="654"/>
      <c r="AU114" s="654"/>
      <c r="AV114" s="654"/>
      <c r="AW114" s="654"/>
      <c r="AX114" s="654"/>
      <c r="AY114" s="654"/>
      <c r="AZ114" s="654"/>
      <c r="BA114" s="654"/>
      <c r="BB114" s="654"/>
      <c r="BC114" s="654"/>
      <c r="BD114" s="654"/>
      <c r="BE114" s="654"/>
      <c r="BF114" s="747"/>
      <c r="BG114" s="474"/>
      <c r="BH114" s="474"/>
      <c r="BI114" s="1147"/>
      <c r="BJ114" s="1148"/>
      <c r="BK114" s="812"/>
      <c r="BL114" s="813"/>
      <c r="BM114" s="813"/>
      <c r="BN114" s="813"/>
      <c r="BO114" s="813"/>
      <c r="BP114" s="813"/>
      <c r="BQ114" s="813"/>
      <c r="BR114" s="813"/>
      <c r="BS114" s="813"/>
      <c r="BT114" s="813"/>
      <c r="BU114" s="813"/>
      <c r="BV114" s="813"/>
      <c r="BW114" s="699"/>
      <c r="BX114" s="700"/>
      <c r="BY114" s="656"/>
      <c r="BZ114" s="657"/>
      <c r="CA114" s="695"/>
      <c r="CB114" s="695"/>
      <c r="CC114" s="695"/>
      <c r="CD114" s="695"/>
      <c r="CE114" s="695"/>
      <c r="CF114" s="805"/>
      <c r="CG114" s="808"/>
      <c r="CH114" s="695"/>
      <c r="CI114" s="695"/>
      <c r="CJ114" s="695"/>
      <c r="CK114" s="695"/>
      <c r="CL114" s="754"/>
      <c r="CM114" s="832"/>
      <c r="CN114" s="695"/>
      <c r="CO114" s="695"/>
      <c r="CP114" s="695"/>
      <c r="CQ114" s="695"/>
      <c r="CR114" s="754"/>
      <c r="CT114" s="1294"/>
      <c r="CU114" s="1295"/>
      <c r="CV114" s="1295"/>
      <c r="CW114" s="1295"/>
      <c r="CX114" s="1295"/>
      <c r="CY114" s="1295"/>
      <c r="CZ114" s="1295"/>
      <c r="DA114" s="1296"/>
      <c r="DB114" s="779"/>
      <c r="DC114" s="780"/>
      <c r="DD114" s="780"/>
      <c r="DE114" s="780"/>
      <c r="DF114" s="780"/>
      <c r="DG114" s="780"/>
      <c r="DH114" s="780"/>
      <c r="DI114" s="780"/>
      <c r="DJ114" s="780"/>
      <c r="DK114" s="780"/>
      <c r="DL114" s="780"/>
      <c r="DM114" s="780"/>
      <c r="DN114" s="780"/>
      <c r="DO114" s="780"/>
      <c r="DP114" s="780"/>
      <c r="DQ114" s="780"/>
      <c r="DR114" s="780"/>
      <c r="DS114" s="780"/>
      <c r="DT114" s="780"/>
      <c r="DU114" s="780"/>
      <c r="DV114" s="780"/>
      <c r="DW114" s="780"/>
      <c r="DX114" s="780"/>
      <c r="DY114" s="780"/>
      <c r="DZ114" s="780"/>
      <c r="EA114" s="780"/>
      <c r="EB114" s="780"/>
      <c r="EC114" s="780"/>
      <c r="ED114" s="780"/>
      <c r="EE114" s="780"/>
      <c r="EF114" s="780"/>
      <c r="EG114" s="780"/>
      <c r="EH114" s="780"/>
      <c r="EI114" s="780"/>
      <c r="EJ114" s="780"/>
      <c r="EK114" s="781"/>
      <c r="EL114" s="734"/>
      <c r="EM114" s="735"/>
      <c r="EN114" s="735"/>
      <c r="EO114" s="735"/>
      <c r="EP114" s="735"/>
      <c r="EQ114" s="735"/>
      <c r="ER114" s="735"/>
      <c r="ES114" s="735"/>
      <c r="ET114" s="735"/>
      <c r="EU114" s="735"/>
      <c r="EV114" s="735"/>
      <c r="EW114" s="736"/>
      <c r="EX114" s="735"/>
      <c r="EY114" s="735"/>
      <c r="EZ114" s="735"/>
      <c r="FA114" s="735"/>
      <c r="FB114" s="735"/>
      <c r="FC114" s="735"/>
      <c r="FD114" s="735"/>
      <c r="FE114" s="735"/>
      <c r="FF114" s="735"/>
      <c r="FG114" s="735"/>
      <c r="FH114" s="735"/>
      <c r="FI114" s="739"/>
      <c r="FJ114" s="478"/>
      <c r="FK114" s="994"/>
      <c r="FL114" s="995"/>
      <c r="FM114" s="995"/>
      <c r="FN114" s="995"/>
      <c r="FO114" s="991"/>
      <c r="FP114" s="991"/>
      <c r="FQ114" s="991"/>
      <c r="FR114" s="991"/>
      <c r="FS114" s="991"/>
      <c r="FT114" s="991"/>
      <c r="FU114" s="991"/>
      <c r="FV114" s="991"/>
      <c r="FW114" s="991"/>
      <c r="FX114" s="991"/>
      <c r="FY114" s="992"/>
      <c r="FZ114" s="992"/>
      <c r="GA114" s="992"/>
      <c r="GB114" s="992"/>
      <c r="GC114" s="992"/>
      <c r="GD114" s="992"/>
      <c r="GE114" s="992"/>
      <c r="GF114" s="992"/>
      <c r="GG114" s="992"/>
      <c r="GH114" s="992"/>
      <c r="GI114" s="992"/>
      <c r="GJ114" s="992"/>
      <c r="GK114" s="993"/>
    </row>
    <row r="115" spans="1:193" ht="4.5" customHeight="1" x14ac:dyDescent="0.15">
      <c r="A115" s="632"/>
      <c r="B115" s="633"/>
      <c r="C115" s="633"/>
      <c r="D115" s="633"/>
      <c r="E115" s="633"/>
      <c r="F115" s="633"/>
      <c r="G115" s="633"/>
      <c r="H115" s="633"/>
      <c r="I115" s="633"/>
      <c r="J115" s="634"/>
      <c r="K115" s="867"/>
      <c r="L115" s="868"/>
      <c r="M115" s="868"/>
      <c r="N115" s="868"/>
      <c r="O115" s="868"/>
      <c r="P115" s="868"/>
      <c r="Q115" s="868"/>
      <c r="R115" s="868"/>
      <c r="S115" s="868"/>
      <c r="T115" s="868"/>
      <c r="U115" s="868"/>
      <c r="V115" s="1142"/>
      <c r="W115" s="654"/>
      <c r="X115" s="654"/>
      <c r="Y115" s="654"/>
      <c r="Z115" s="654"/>
      <c r="AA115" s="654"/>
      <c r="AB115" s="654"/>
      <c r="AC115" s="654"/>
      <c r="AD115" s="654"/>
      <c r="AE115" s="654"/>
      <c r="AF115" s="654"/>
      <c r="AG115" s="654"/>
      <c r="AH115" s="654"/>
      <c r="AI115" s="654"/>
      <c r="AJ115" s="654"/>
      <c r="AK115" s="654"/>
      <c r="AL115" s="654"/>
      <c r="AM115" s="654"/>
      <c r="AN115" s="654"/>
      <c r="AO115" s="654"/>
      <c r="AP115" s="654"/>
      <c r="AQ115" s="654"/>
      <c r="AR115" s="654"/>
      <c r="AS115" s="654"/>
      <c r="AT115" s="654"/>
      <c r="AU115" s="654"/>
      <c r="AV115" s="654"/>
      <c r="AW115" s="654"/>
      <c r="AX115" s="654"/>
      <c r="AY115" s="654"/>
      <c r="AZ115" s="654"/>
      <c r="BA115" s="654"/>
      <c r="BB115" s="654"/>
      <c r="BC115" s="654"/>
      <c r="BD115" s="654"/>
      <c r="BE115" s="654"/>
      <c r="BF115" s="748"/>
      <c r="BG115" s="541"/>
      <c r="BH115" s="474"/>
      <c r="BI115" s="1147"/>
      <c r="BJ115" s="1148"/>
      <c r="BK115" s="812"/>
      <c r="BL115" s="813"/>
      <c r="BM115" s="813"/>
      <c r="BN115" s="813"/>
      <c r="BO115" s="813"/>
      <c r="BP115" s="813"/>
      <c r="BQ115" s="813"/>
      <c r="BR115" s="813"/>
      <c r="BS115" s="813"/>
      <c r="BT115" s="813"/>
      <c r="BU115" s="813"/>
      <c r="BV115" s="813"/>
      <c r="BW115" s="699"/>
      <c r="BX115" s="700"/>
      <c r="BY115" s="656"/>
      <c r="BZ115" s="657"/>
      <c r="CA115" s="695"/>
      <c r="CB115" s="695"/>
      <c r="CC115" s="695"/>
      <c r="CD115" s="695"/>
      <c r="CE115" s="695"/>
      <c r="CF115" s="805"/>
      <c r="CG115" s="808"/>
      <c r="CH115" s="695"/>
      <c r="CI115" s="695"/>
      <c r="CJ115" s="695"/>
      <c r="CK115" s="695"/>
      <c r="CL115" s="754"/>
      <c r="CM115" s="832"/>
      <c r="CN115" s="695"/>
      <c r="CO115" s="695"/>
      <c r="CP115" s="695"/>
      <c r="CQ115" s="695"/>
      <c r="CR115" s="754"/>
      <c r="CT115" s="1294"/>
      <c r="CU115" s="1295"/>
      <c r="CV115" s="1295"/>
      <c r="CW115" s="1295"/>
      <c r="CX115" s="1295"/>
      <c r="CY115" s="1295"/>
      <c r="CZ115" s="1295"/>
      <c r="DA115" s="1296"/>
      <c r="DB115" s="782" t="str">
        <f>入力シート!AA88</f>
        <v/>
      </c>
      <c r="DC115" s="783"/>
      <c r="DD115" s="783"/>
      <c r="DE115" s="783" t="str">
        <f>入力シート!AB88</f>
        <v/>
      </c>
      <c r="DF115" s="783"/>
      <c r="DG115" s="783"/>
      <c r="DH115" s="783" t="str">
        <f>入力シート!AC88</f>
        <v/>
      </c>
      <c r="DI115" s="783"/>
      <c r="DJ115" s="783"/>
      <c r="DK115" s="783" t="str">
        <f>入力シート!AD88</f>
        <v/>
      </c>
      <c r="DL115" s="783"/>
      <c r="DM115" s="783"/>
      <c r="DN115" s="783" t="str">
        <f>入力シート!AE88</f>
        <v/>
      </c>
      <c r="DO115" s="783"/>
      <c r="DP115" s="783"/>
      <c r="DQ115" s="783" t="str">
        <f>入力シート!AF88</f>
        <v/>
      </c>
      <c r="DR115" s="783"/>
      <c r="DS115" s="783"/>
      <c r="DT115" s="783" t="str">
        <f>入力シート!AG88</f>
        <v/>
      </c>
      <c r="DU115" s="783"/>
      <c r="DV115" s="783"/>
      <c r="DW115" s="783" t="str">
        <f>入力シート!AH88</f>
        <v/>
      </c>
      <c r="DX115" s="783"/>
      <c r="DY115" s="783"/>
      <c r="DZ115" s="783" t="str">
        <f>入力シート!AI88</f>
        <v/>
      </c>
      <c r="EA115" s="783"/>
      <c r="EB115" s="783"/>
      <c r="EC115" s="783" t="str">
        <f>入力シート!AJ88</f>
        <v/>
      </c>
      <c r="ED115" s="783"/>
      <c r="EE115" s="783"/>
      <c r="EF115" s="783" t="str">
        <f>入力シート!AK88</f>
        <v/>
      </c>
      <c r="EG115" s="783"/>
      <c r="EH115" s="783"/>
      <c r="EI115" s="783" t="str">
        <f>入力シート!AL88</f>
        <v/>
      </c>
      <c r="EJ115" s="783"/>
      <c r="EK115" s="783"/>
      <c r="EL115" s="740" t="str">
        <f>IF(入力シート!$AO$88="","",入力シート!$AO$88)</f>
        <v/>
      </c>
      <c r="EM115" s="741"/>
      <c r="EN115" s="741"/>
      <c r="EO115" s="741"/>
      <c r="EP115" s="741"/>
      <c r="EQ115" s="741"/>
      <c r="ER115" s="741"/>
      <c r="ES115" s="741"/>
      <c r="ET115" s="741"/>
      <c r="EU115" s="741"/>
      <c r="EV115" s="741"/>
      <c r="EW115" s="742"/>
      <c r="EX115" s="724" t="str">
        <f>IF(入力シート!$K$88="","",入力シート!$K$88)</f>
        <v/>
      </c>
      <c r="EY115" s="725"/>
      <c r="EZ115" s="725"/>
      <c r="FA115" s="725"/>
      <c r="FB115" s="725"/>
      <c r="FC115" s="725"/>
      <c r="FD115" s="725"/>
      <c r="FE115" s="725"/>
      <c r="FF115" s="725"/>
      <c r="FG115" s="725"/>
      <c r="FH115" s="725"/>
      <c r="FI115" s="726"/>
      <c r="FJ115" s="478"/>
      <c r="FK115" s="994"/>
      <c r="FL115" s="995"/>
      <c r="FM115" s="995"/>
      <c r="FN115" s="995"/>
      <c r="FO115" s="991"/>
      <c r="FP115" s="991"/>
      <c r="FQ115" s="991"/>
      <c r="FR115" s="991"/>
      <c r="FS115" s="991"/>
      <c r="FT115" s="991"/>
      <c r="FU115" s="991"/>
      <c r="FV115" s="991"/>
      <c r="FW115" s="991"/>
      <c r="FX115" s="991"/>
      <c r="FY115" s="992"/>
      <c r="FZ115" s="992"/>
      <c r="GA115" s="992"/>
      <c r="GB115" s="992"/>
      <c r="GC115" s="992"/>
      <c r="GD115" s="992"/>
      <c r="GE115" s="992"/>
      <c r="GF115" s="992"/>
      <c r="GG115" s="992"/>
      <c r="GH115" s="992"/>
      <c r="GI115" s="992"/>
      <c r="GJ115" s="992"/>
      <c r="GK115" s="993"/>
    </row>
    <row r="116" spans="1:193" ht="4.5" customHeight="1" x14ac:dyDescent="0.15">
      <c r="A116" s="632"/>
      <c r="B116" s="633"/>
      <c r="C116" s="633"/>
      <c r="D116" s="633"/>
      <c r="E116" s="633"/>
      <c r="F116" s="633"/>
      <c r="G116" s="633"/>
      <c r="H116" s="633"/>
      <c r="I116" s="633"/>
      <c r="J116" s="634"/>
      <c r="K116" s="1131" t="s">
        <v>450</v>
      </c>
      <c r="L116" s="1131"/>
      <c r="M116" s="1131"/>
      <c r="N116" s="1131"/>
      <c r="O116" s="1131"/>
      <c r="P116" s="1131"/>
      <c r="Q116" s="1131"/>
      <c r="R116" s="1131"/>
      <c r="S116" s="1131"/>
      <c r="T116" s="1131"/>
      <c r="U116" s="1131"/>
      <c r="V116" s="1131"/>
      <c r="W116" s="638" t="s">
        <v>452</v>
      </c>
      <c r="X116" s="638"/>
      <c r="Y116" s="638"/>
      <c r="Z116" s="638"/>
      <c r="AA116" s="638"/>
      <c r="AB116" s="638"/>
      <c r="AC116" s="638"/>
      <c r="AD116" s="638"/>
      <c r="AE116" s="638"/>
      <c r="AF116" s="638"/>
      <c r="AG116" s="638"/>
      <c r="AH116" s="638"/>
      <c r="AI116" s="638" t="s">
        <v>453</v>
      </c>
      <c r="AJ116" s="638"/>
      <c r="AK116" s="638"/>
      <c r="AL116" s="638"/>
      <c r="AM116" s="638"/>
      <c r="AN116" s="638"/>
      <c r="AO116" s="638"/>
      <c r="AP116" s="638"/>
      <c r="AQ116" s="638"/>
      <c r="AR116" s="638"/>
      <c r="AS116" s="638"/>
      <c r="AT116" s="638"/>
      <c r="AU116" s="638" t="s">
        <v>454</v>
      </c>
      <c r="AV116" s="638"/>
      <c r="AW116" s="638"/>
      <c r="AX116" s="638"/>
      <c r="AY116" s="638"/>
      <c r="AZ116" s="638"/>
      <c r="BA116" s="638"/>
      <c r="BB116" s="638"/>
      <c r="BC116" s="638"/>
      <c r="BD116" s="638"/>
      <c r="BE116" s="638"/>
      <c r="BF116" s="1138"/>
      <c r="BG116" s="541"/>
      <c r="BH116" s="540"/>
      <c r="BI116" s="1147"/>
      <c r="BJ116" s="1148"/>
      <c r="BK116" s="812"/>
      <c r="BL116" s="813"/>
      <c r="BM116" s="813"/>
      <c r="BN116" s="813"/>
      <c r="BO116" s="813"/>
      <c r="BP116" s="813"/>
      <c r="BQ116" s="813"/>
      <c r="BR116" s="813"/>
      <c r="BS116" s="813"/>
      <c r="BT116" s="813"/>
      <c r="BU116" s="813"/>
      <c r="BV116" s="813"/>
      <c r="BW116" s="699"/>
      <c r="BX116" s="700"/>
      <c r="BY116" s="656"/>
      <c r="BZ116" s="657"/>
      <c r="CA116" s="695"/>
      <c r="CB116" s="695"/>
      <c r="CC116" s="695"/>
      <c r="CD116" s="695"/>
      <c r="CE116" s="695"/>
      <c r="CF116" s="805"/>
      <c r="CG116" s="808"/>
      <c r="CH116" s="695"/>
      <c r="CI116" s="695"/>
      <c r="CJ116" s="695"/>
      <c r="CK116" s="695"/>
      <c r="CL116" s="754"/>
      <c r="CM116" s="832"/>
      <c r="CN116" s="695"/>
      <c r="CO116" s="695"/>
      <c r="CP116" s="695"/>
      <c r="CQ116" s="695"/>
      <c r="CR116" s="754"/>
      <c r="CT116" s="1294"/>
      <c r="CU116" s="1295"/>
      <c r="CV116" s="1295"/>
      <c r="CW116" s="1295"/>
      <c r="CX116" s="1295"/>
      <c r="CY116" s="1295"/>
      <c r="CZ116" s="1295"/>
      <c r="DA116" s="1296"/>
      <c r="DB116" s="784"/>
      <c r="DC116" s="785"/>
      <c r="DD116" s="785"/>
      <c r="DE116" s="785"/>
      <c r="DF116" s="785"/>
      <c r="DG116" s="785"/>
      <c r="DH116" s="785"/>
      <c r="DI116" s="785"/>
      <c r="DJ116" s="785"/>
      <c r="DK116" s="785"/>
      <c r="DL116" s="785"/>
      <c r="DM116" s="785"/>
      <c r="DN116" s="785"/>
      <c r="DO116" s="785"/>
      <c r="DP116" s="785"/>
      <c r="DQ116" s="785"/>
      <c r="DR116" s="785"/>
      <c r="DS116" s="785"/>
      <c r="DT116" s="785"/>
      <c r="DU116" s="785"/>
      <c r="DV116" s="785"/>
      <c r="DW116" s="785"/>
      <c r="DX116" s="785"/>
      <c r="DY116" s="785"/>
      <c r="DZ116" s="785"/>
      <c r="EA116" s="785"/>
      <c r="EB116" s="785"/>
      <c r="EC116" s="785"/>
      <c r="ED116" s="785"/>
      <c r="EE116" s="785"/>
      <c r="EF116" s="785"/>
      <c r="EG116" s="785"/>
      <c r="EH116" s="785"/>
      <c r="EI116" s="785"/>
      <c r="EJ116" s="785"/>
      <c r="EK116" s="785"/>
      <c r="EL116" s="743"/>
      <c r="EM116" s="744"/>
      <c r="EN116" s="744"/>
      <c r="EO116" s="744"/>
      <c r="EP116" s="744"/>
      <c r="EQ116" s="744"/>
      <c r="ER116" s="744"/>
      <c r="ES116" s="744"/>
      <c r="ET116" s="744"/>
      <c r="EU116" s="744"/>
      <c r="EV116" s="744"/>
      <c r="EW116" s="745"/>
      <c r="EX116" s="727"/>
      <c r="EY116" s="727"/>
      <c r="EZ116" s="727"/>
      <c r="FA116" s="727"/>
      <c r="FB116" s="727"/>
      <c r="FC116" s="727"/>
      <c r="FD116" s="727"/>
      <c r="FE116" s="727"/>
      <c r="FF116" s="727"/>
      <c r="FG116" s="727"/>
      <c r="FH116" s="727"/>
      <c r="FI116" s="728"/>
      <c r="FJ116" s="478"/>
      <c r="FK116" s="994"/>
      <c r="FL116" s="995"/>
      <c r="FM116" s="995"/>
      <c r="FN116" s="995"/>
      <c r="FO116" s="991"/>
      <c r="FP116" s="991"/>
      <c r="FQ116" s="991"/>
      <c r="FR116" s="991"/>
      <c r="FS116" s="991"/>
      <c r="FT116" s="991"/>
      <c r="FU116" s="991"/>
      <c r="FV116" s="991"/>
      <c r="FW116" s="991"/>
      <c r="FX116" s="991"/>
      <c r="FY116" s="992"/>
      <c r="FZ116" s="992"/>
      <c r="GA116" s="992"/>
      <c r="GB116" s="992"/>
      <c r="GC116" s="992"/>
      <c r="GD116" s="992"/>
      <c r="GE116" s="992"/>
      <c r="GF116" s="992"/>
      <c r="GG116" s="992"/>
      <c r="GH116" s="992"/>
      <c r="GI116" s="992"/>
      <c r="GJ116" s="992"/>
      <c r="GK116" s="993"/>
    </row>
    <row r="117" spans="1:193" ht="4.5" customHeight="1" x14ac:dyDescent="0.15">
      <c r="A117" s="632"/>
      <c r="B117" s="633"/>
      <c r="C117" s="633"/>
      <c r="D117" s="633"/>
      <c r="E117" s="633"/>
      <c r="F117" s="633"/>
      <c r="G117" s="633"/>
      <c r="H117" s="633"/>
      <c r="I117" s="633"/>
      <c r="J117" s="634"/>
      <c r="K117" s="1131"/>
      <c r="L117" s="1131"/>
      <c r="M117" s="1131"/>
      <c r="N117" s="1131"/>
      <c r="O117" s="1131"/>
      <c r="P117" s="1131"/>
      <c r="Q117" s="1131"/>
      <c r="R117" s="1131"/>
      <c r="S117" s="1131"/>
      <c r="T117" s="1131"/>
      <c r="U117" s="1131"/>
      <c r="V117" s="1131"/>
      <c r="W117" s="638"/>
      <c r="X117" s="638"/>
      <c r="Y117" s="638"/>
      <c r="Z117" s="638"/>
      <c r="AA117" s="638"/>
      <c r="AB117" s="638"/>
      <c r="AC117" s="638"/>
      <c r="AD117" s="638"/>
      <c r="AE117" s="638"/>
      <c r="AF117" s="638"/>
      <c r="AG117" s="638"/>
      <c r="AH117" s="638"/>
      <c r="AI117" s="638"/>
      <c r="AJ117" s="638"/>
      <c r="AK117" s="638"/>
      <c r="AL117" s="638"/>
      <c r="AM117" s="638"/>
      <c r="AN117" s="638"/>
      <c r="AO117" s="638"/>
      <c r="AP117" s="638"/>
      <c r="AQ117" s="638"/>
      <c r="AR117" s="638"/>
      <c r="AS117" s="638"/>
      <c r="AT117" s="638"/>
      <c r="AU117" s="638"/>
      <c r="AV117" s="638"/>
      <c r="AW117" s="638"/>
      <c r="AX117" s="638"/>
      <c r="AY117" s="638"/>
      <c r="AZ117" s="638"/>
      <c r="BA117" s="638"/>
      <c r="BB117" s="638"/>
      <c r="BC117" s="638"/>
      <c r="BD117" s="638"/>
      <c r="BE117" s="638"/>
      <c r="BF117" s="1138"/>
      <c r="BG117" s="541"/>
      <c r="BH117" s="540"/>
      <c r="BI117" s="1147"/>
      <c r="BJ117" s="1148"/>
      <c r="BK117" s="812" t="s">
        <v>212</v>
      </c>
      <c r="BL117" s="813"/>
      <c r="BM117" s="813"/>
      <c r="BN117" s="813"/>
      <c r="BO117" s="813"/>
      <c r="BP117" s="813"/>
      <c r="BQ117" s="813"/>
      <c r="BR117" s="813"/>
      <c r="BS117" s="813"/>
      <c r="BT117" s="813"/>
      <c r="BU117" s="813"/>
      <c r="BV117" s="813"/>
      <c r="BW117" s="699">
        <v>115</v>
      </c>
      <c r="BX117" s="700"/>
      <c r="BY117" s="656"/>
      <c r="BZ117" s="657"/>
      <c r="CA117" s="695" t="str">
        <f>入力シート!$AA27</f>
        <v/>
      </c>
      <c r="CB117" s="695"/>
      <c r="CC117" s="695" t="str">
        <f>入力シート!$AB27</f>
        <v/>
      </c>
      <c r="CD117" s="695"/>
      <c r="CE117" s="695" t="str">
        <f>入力シート!$AC27</f>
        <v/>
      </c>
      <c r="CF117" s="805"/>
      <c r="CG117" s="808" t="str">
        <f>入力シート!$AD27</f>
        <v/>
      </c>
      <c r="CH117" s="695"/>
      <c r="CI117" s="695" t="str">
        <f>入力シート!$AE27</f>
        <v/>
      </c>
      <c r="CJ117" s="695"/>
      <c r="CK117" s="695" t="str">
        <f>入力シート!$AF27</f>
        <v/>
      </c>
      <c r="CL117" s="754"/>
      <c r="CM117" s="832" t="str">
        <f>入力シート!$AG27</f>
        <v/>
      </c>
      <c r="CN117" s="695"/>
      <c r="CO117" s="695" t="str">
        <f>入力シート!$AH27</f>
        <v/>
      </c>
      <c r="CP117" s="695"/>
      <c r="CQ117" s="695" t="str">
        <f>入力シート!$AI27</f>
        <v/>
      </c>
      <c r="CR117" s="754"/>
      <c r="CT117" s="1294"/>
      <c r="CU117" s="1295"/>
      <c r="CV117" s="1295"/>
      <c r="CW117" s="1295"/>
      <c r="CX117" s="1295"/>
      <c r="CY117" s="1295"/>
      <c r="CZ117" s="1295"/>
      <c r="DA117" s="1296"/>
      <c r="DB117" s="784"/>
      <c r="DC117" s="785"/>
      <c r="DD117" s="785"/>
      <c r="DE117" s="785"/>
      <c r="DF117" s="785"/>
      <c r="DG117" s="785"/>
      <c r="DH117" s="785"/>
      <c r="DI117" s="785"/>
      <c r="DJ117" s="785"/>
      <c r="DK117" s="785"/>
      <c r="DL117" s="785"/>
      <c r="DM117" s="785"/>
      <c r="DN117" s="785"/>
      <c r="DO117" s="785"/>
      <c r="DP117" s="785"/>
      <c r="DQ117" s="785"/>
      <c r="DR117" s="785"/>
      <c r="DS117" s="785"/>
      <c r="DT117" s="785"/>
      <c r="DU117" s="785"/>
      <c r="DV117" s="785"/>
      <c r="DW117" s="785"/>
      <c r="DX117" s="785"/>
      <c r="DY117" s="785"/>
      <c r="DZ117" s="785"/>
      <c r="EA117" s="785"/>
      <c r="EB117" s="785"/>
      <c r="EC117" s="785"/>
      <c r="ED117" s="785"/>
      <c r="EE117" s="785"/>
      <c r="EF117" s="785"/>
      <c r="EG117" s="785"/>
      <c r="EH117" s="785"/>
      <c r="EI117" s="785"/>
      <c r="EJ117" s="785"/>
      <c r="EK117" s="785"/>
      <c r="EL117" s="743"/>
      <c r="EM117" s="744"/>
      <c r="EN117" s="744"/>
      <c r="EO117" s="744"/>
      <c r="EP117" s="744"/>
      <c r="EQ117" s="744"/>
      <c r="ER117" s="744"/>
      <c r="ES117" s="744"/>
      <c r="ET117" s="744"/>
      <c r="EU117" s="744"/>
      <c r="EV117" s="744"/>
      <c r="EW117" s="745"/>
      <c r="EX117" s="727"/>
      <c r="EY117" s="727"/>
      <c r="EZ117" s="727"/>
      <c r="FA117" s="727"/>
      <c r="FB117" s="727"/>
      <c r="FC117" s="727"/>
      <c r="FD117" s="727"/>
      <c r="FE117" s="727"/>
      <c r="FF117" s="727"/>
      <c r="FG117" s="727"/>
      <c r="FH117" s="727"/>
      <c r="FI117" s="728"/>
      <c r="FJ117" s="478"/>
      <c r="FK117" s="994" t="s">
        <v>121</v>
      </c>
      <c r="FL117" s="995"/>
      <c r="FM117" s="995"/>
      <c r="FN117" s="995"/>
      <c r="FO117" s="991" t="str">
        <f>IF(入力シート!$I26="","",入力シート!$I26)</f>
        <v/>
      </c>
      <c r="FP117" s="991"/>
      <c r="FQ117" s="991"/>
      <c r="FR117" s="991"/>
      <c r="FS117" s="991"/>
      <c r="FT117" s="991"/>
      <c r="FU117" s="991"/>
      <c r="FV117" s="991"/>
      <c r="FW117" s="991"/>
      <c r="FX117" s="991"/>
      <c r="FY117" s="992" t="str">
        <f>IF(入力シート!$H26="","",入力シート!$H26)</f>
        <v/>
      </c>
      <c r="FZ117" s="992"/>
      <c r="GA117" s="992"/>
      <c r="GB117" s="992"/>
      <c r="GC117" s="992"/>
      <c r="GD117" s="992"/>
      <c r="GE117" s="992"/>
      <c r="GF117" s="992"/>
      <c r="GG117" s="992"/>
      <c r="GH117" s="992"/>
      <c r="GI117" s="992"/>
      <c r="GJ117" s="992"/>
      <c r="GK117" s="993"/>
    </row>
    <row r="118" spans="1:193" ht="4.5" customHeight="1" x14ac:dyDescent="0.15">
      <c r="A118" s="632"/>
      <c r="B118" s="633"/>
      <c r="C118" s="633"/>
      <c r="D118" s="633"/>
      <c r="E118" s="633"/>
      <c r="F118" s="633"/>
      <c r="G118" s="633"/>
      <c r="H118" s="633"/>
      <c r="I118" s="633"/>
      <c r="J118" s="634"/>
      <c r="K118" s="1137" t="str">
        <f>IF(入力シート!$C$52="","",入力シート!$C$52)</f>
        <v/>
      </c>
      <c r="L118" s="1137"/>
      <c r="M118" s="1137"/>
      <c r="N118" s="1137"/>
      <c r="O118" s="1137"/>
      <c r="P118" s="1137"/>
      <c r="Q118" s="1137"/>
      <c r="R118" s="1137"/>
      <c r="S118" s="1137"/>
      <c r="T118" s="1137"/>
      <c r="U118" s="1137"/>
      <c r="V118" s="1137"/>
      <c r="W118" s="1139" t="str">
        <f>IF(入力シート!G52&lt;入力シート!G50,"",IF(入力シート!$D$52="","",入力シート!$D$52))</f>
        <v/>
      </c>
      <c r="X118" s="1139"/>
      <c r="Y118" s="1139"/>
      <c r="Z118" s="1139"/>
      <c r="AA118" s="1139"/>
      <c r="AB118" s="1139"/>
      <c r="AC118" s="1139"/>
      <c r="AD118" s="1139"/>
      <c r="AE118" s="1139"/>
      <c r="AF118" s="1139"/>
      <c r="AG118" s="1139"/>
      <c r="AH118" s="1139"/>
      <c r="AI118" s="1139" t="str">
        <f>IF(入力シート!G52&lt;入力シート!G50,"",IF(入力シート!$E$52="","",入力シート!$E$52))</f>
        <v/>
      </c>
      <c r="AJ118" s="1139"/>
      <c r="AK118" s="1139"/>
      <c r="AL118" s="1139"/>
      <c r="AM118" s="1139"/>
      <c r="AN118" s="1139"/>
      <c r="AO118" s="1139"/>
      <c r="AP118" s="1139"/>
      <c r="AQ118" s="1139"/>
      <c r="AR118" s="1139"/>
      <c r="AS118" s="1139"/>
      <c r="AT118" s="1139"/>
      <c r="AU118" s="1139" t="str">
        <f>IF(入力シート!G52&lt;入力シート!G50,"",入力シート!$F$52)</f>
        <v/>
      </c>
      <c r="AV118" s="1139"/>
      <c r="AW118" s="1139"/>
      <c r="AX118" s="1139"/>
      <c r="AY118" s="1139"/>
      <c r="AZ118" s="1139"/>
      <c r="BA118" s="1139"/>
      <c r="BB118" s="1139"/>
      <c r="BC118" s="1139"/>
      <c r="BD118" s="1139"/>
      <c r="BE118" s="1139"/>
      <c r="BF118" s="1151"/>
      <c r="BG118" s="541"/>
      <c r="BH118" s="540"/>
      <c r="BI118" s="1147"/>
      <c r="BJ118" s="1148"/>
      <c r="BK118" s="812"/>
      <c r="BL118" s="813"/>
      <c r="BM118" s="813"/>
      <c r="BN118" s="813"/>
      <c r="BO118" s="813"/>
      <c r="BP118" s="813"/>
      <c r="BQ118" s="813"/>
      <c r="BR118" s="813"/>
      <c r="BS118" s="813"/>
      <c r="BT118" s="813"/>
      <c r="BU118" s="813"/>
      <c r="BV118" s="813"/>
      <c r="BW118" s="699"/>
      <c r="BX118" s="700"/>
      <c r="BY118" s="656"/>
      <c r="BZ118" s="657"/>
      <c r="CA118" s="695"/>
      <c r="CB118" s="695"/>
      <c r="CC118" s="695"/>
      <c r="CD118" s="695"/>
      <c r="CE118" s="695"/>
      <c r="CF118" s="805"/>
      <c r="CG118" s="808"/>
      <c r="CH118" s="695"/>
      <c r="CI118" s="695"/>
      <c r="CJ118" s="695"/>
      <c r="CK118" s="695"/>
      <c r="CL118" s="754"/>
      <c r="CM118" s="832"/>
      <c r="CN118" s="695"/>
      <c r="CO118" s="695"/>
      <c r="CP118" s="695"/>
      <c r="CQ118" s="695"/>
      <c r="CR118" s="754"/>
      <c r="CT118" s="1294"/>
      <c r="CU118" s="1295"/>
      <c r="CV118" s="1295"/>
      <c r="CW118" s="1295"/>
      <c r="CX118" s="1295"/>
      <c r="CY118" s="1295"/>
      <c r="CZ118" s="1295"/>
      <c r="DA118" s="1296"/>
      <c r="DB118" s="784"/>
      <c r="DC118" s="785"/>
      <c r="DD118" s="785"/>
      <c r="DE118" s="785"/>
      <c r="DF118" s="785"/>
      <c r="DG118" s="785"/>
      <c r="DH118" s="785"/>
      <c r="DI118" s="785"/>
      <c r="DJ118" s="785"/>
      <c r="DK118" s="785"/>
      <c r="DL118" s="785"/>
      <c r="DM118" s="785"/>
      <c r="DN118" s="785"/>
      <c r="DO118" s="785"/>
      <c r="DP118" s="785"/>
      <c r="DQ118" s="785"/>
      <c r="DR118" s="785"/>
      <c r="DS118" s="785"/>
      <c r="DT118" s="785"/>
      <c r="DU118" s="785"/>
      <c r="DV118" s="785"/>
      <c r="DW118" s="785"/>
      <c r="DX118" s="785"/>
      <c r="DY118" s="785"/>
      <c r="DZ118" s="785"/>
      <c r="EA118" s="785"/>
      <c r="EB118" s="785"/>
      <c r="EC118" s="785"/>
      <c r="ED118" s="785"/>
      <c r="EE118" s="785"/>
      <c r="EF118" s="785"/>
      <c r="EG118" s="785"/>
      <c r="EH118" s="785"/>
      <c r="EI118" s="785"/>
      <c r="EJ118" s="785"/>
      <c r="EK118" s="785"/>
      <c r="EL118" s="743"/>
      <c r="EM118" s="744"/>
      <c r="EN118" s="744"/>
      <c r="EO118" s="744"/>
      <c r="EP118" s="744"/>
      <c r="EQ118" s="744"/>
      <c r="ER118" s="744"/>
      <c r="ES118" s="744"/>
      <c r="ET118" s="744"/>
      <c r="EU118" s="744"/>
      <c r="EV118" s="744"/>
      <c r="EW118" s="745"/>
      <c r="EX118" s="727"/>
      <c r="EY118" s="727"/>
      <c r="EZ118" s="727"/>
      <c r="FA118" s="727"/>
      <c r="FB118" s="727"/>
      <c r="FC118" s="727"/>
      <c r="FD118" s="727"/>
      <c r="FE118" s="727"/>
      <c r="FF118" s="727"/>
      <c r="FG118" s="727"/>
      <c r="FH118" s="727"/>
      <c r="FI118" s="728"/>
      <c r="FJ118" s="478"/>
      <c r="FK118" s="994"/>
      <c r="FL118" s="995"/>
      <c r="FM118" s="995"/>
      <c r="FN118" s="995"/>
      <c r="FO118" s="991"/>
      <c r="FP118" s="991"/>
      <c r="FQ118" s="991"/>
      <c r="FR118" s="991"/>
      <c r="FS118" s="991"/>
      <c r="FT118" s="991"/>
      <c r="FU118" s="991"/>
      <c r="FV118" s="991"/>
      <c r="FW118" s="991"/>
      <c r="FX118" s="991"/>
      <c r="FY118" s="992"/>
      <c r="FZ118" s="992"/>
      <c r="GA118" s="992"/>
      <c r="GB118" s="992"/>
      <c r="GC118" s="992"/>
      <c r="GD118" s="992"/>
      <c r="GE118" s="992"/>
      <c r="GF118" s="992"/>
      <c r="GG118" s="992"/>
      <c r="GH118" s="992"/>
      <c r="GI118" s="992"/>
      <c r="GJ118" s="992"/>
      <c r="GK118" s="993"/>
    </row>
    <row r="119" spans="1:193" ht="4.5" customHeight="1" x14ac:dyDescent="0.15">
      <c r="A119" s="632"/>
      <c r="B119" s="633"/>
      <c r="C119" s="633"/>
      <c r="D119" s="633"/>
      <c r="E119" s="633"/>
      <c r="F119" s="633"/>
      <c r="G119" s="633"/>
      <c r="H119" s="633"/>
      <c r="I119" s="633"/>
      <c r="J119" s="634"/>
      <c r="K119" s="1137"/>
      <c r="L119" s="1137"/>
      <c r="M119" s="1137"/>
      <c r="N119" s="1137"/>
      <c r="O119" s="1137"/>
      <c r="P119" s="1137"/>
      <c r="Q119" s="1137"/>
      <c r="R119" s="1137"/>
      <c r="S119" s="1137"/>
      <c r="T119" s="1137"/>
      <c r="U119" s="1137"/>
      <c r="V119" s="1137"/>
      <c r="W119" s="1139"/>
      <c r="X119" s="1139"/>
      <c r="Y119" s="1139"/>
      <c r="Z119" s="1139"/>
      <c r="AA119" s="1139"/>
      <c r="AB119" s="1139"/>
      <c r="AC119" s="1139"/>
      <c r="AD119" s="1139"/>
      <c r="AE119" s="1139"/>
      <c r="AF119" s="1139"/>
      <c r="AG119" s="1139"/>
      <c r="AH119" s="1139"/>
      <c r="AI119" s="1139"/>
      <c r="AJ119" s="1139"/>
      <c r="AK119" s="1139"/>
      <c r="AL119" s="1139"/>
      <c r="AM119" s="1139"/>
      <c r="AN119" s="1139"/>
      <c r="AO119" s="1139"/>
      <c r="AP119" s="1139"/>
      <c r="AQ119" s="1139"/>
      <c r="AR119" s="1139"/>
      <c r="AS119" s="1139"/>
      <c r="AT119" s="1139"/>
      <c r="AU119" s="1139"/>
      <c r="AV119" s="1139"/>
      <c r="AW119" s="1139"/>
      <c r="AX119" s="1139"/>
      <c r="AY119" s="1139"/>
      <c r="AZ119" s="1139"/>
      <c r="BA119" s="1139"/>
      <c r="BB119" s="1139"/>
      <c r="BC119" s="1139"/>
      <c r="BD119" s="1139"/>
      <c r="BE119" s="1139"/>
      <c r="BF119" s="1151"/>
      <c r="BG119" s="541"/>
      <c r="BH119" s="540"/>
      <c r="BI119" s="1147"/>
      <c r="BJ119" s="1148"/>
      <c r="BK119" s="812"/>
      <c r="BL119" s="813"/>
      <c r="BM119" s="813"/>
      <c r="BN119" s="813"/>
      <c r="BO119" s="813"/>
      <c r="BP119" s="813"/>
      <c r="BQ119" s="813"/>
      <c r="BR119" s="813"/>
      <c r="BS119" s="813"/>
      <c r="BT119" s="813"/>
      <c r="BU119" s="813"/>
      <c r="BV119" s="813"/>
      <c r="BW119" s="699"/>
      <c r="BX119" s="700"/>
      <c r="BY119" s="656"/>
      <c r="BZ119" s="657"/>
      <c r="CA119" s="695"/>
      <c r="CB119" s="695"/>
      <c r="CC119" s="695"/>
      <c r="CD119" s="695"/>
      <c r="CE119" s="695"/>
      <c r="CF119" s="805"/>
      <c r="CG119" s="808"/>
      <c r="CH119" s="695"/>
      <c r="CI119" s="695"/>
      <c r="CJ119" s="695"/>
      <c r="CK119" s="695"/>
      <c r="CL119" s="754"/>
      <c r="CM119" s="832"/>
      <c r="CN119" s="695"/>
      <c r="CO119" s="695"/>
      <c r="CP119" s="695"/>
      <c r="CQ119" s="695"/>
      <c r="CR119" s="754"/>
      <c r="CT119" s="1294"/>
      <c r="CU119" s="1295"/>
      <c r="CV119" s="1295"/>
      <c r="CW119" s="1295"/>
      <c r="CX119" s="1295"/>
      <c r="CY119" s="1295"/>
      <c r="CZ119" s="1295"/>
      <c r="DA119" s="1296"/>
      <c r="DB119" s="1078"/>
      <c r="DC119" s="1012"/>
      <c r="DD119" s="1012"/>
      <c r="DE119" s="1012"/>
      <c r="DF119" s="1012"/>
      <c r="DG119" s="1012"/>
      <c r="DH119" s="1012"/>
      <c r="DI119" s="1012"/>
      <c r="DJ119" s="1012"/>
      <c r="DK119" s="1012"/>
      <c r="DL119" s="1012"/>
      <c r="DM119" s="1012"/>
      <c r="DN119" s="1012"/>
      <c r="DO119" s="1012"/>
      <c r="DP119" s="1012"/>
      <c r="DQ119" s="1012"/>
      <c r="DR119" s="1012"/>
      <c r="DS119" s="1012"/>
      <c r="DT119" s="1012"/>
      <c r="DU119" s="1012"/>
      <c r="DV119" s="1012"/>
      <c r="DW119" s="1012"/>
      <c r="DX119" s="1012"/>
      <c r="DY119" s="1012"/>
      <c r="DZ119" s="1012"/>
      <c r="EA119" s="1012"/>
      <c r="EB119" s="1012"/>
      <c r="EC119" s="1012"/>
      <c r="ED119" s="1012"/>
      <c r="EE119" s="1012"/>
      <c r="EF119" s="1012"/>
      <c r="EG119" s="1012"/>
      <c r="EH119" s="1012"/>
      <c r="EI119" s="1012"/>
      <c r="EJ119" s="1012"/>
      <c r="EK119" s="1012"/>
      <c r="EL119" s="749"/>
      <c r="EM119" s="750"/>
      <c r="EN119" s="750"/>
      <c r="EO119" s="750"/>
      <c r="EP119" s="750"/>
      <c r="EQ119" s="750"/>
      <c r="ER119" s="750"/>
      <c r="ES119" s="750"/>
      <c r="ET119" s="750"/>
      <c r="EU119" s="750"/>
      <c r="EV119" s="750"/>
      <c r="EW119" s="751"/>
      <c r="EX119" s="729"/>
      <c r="EY119" s="729"/>
      <c r="EZ119" s="729"/>
      <c r="FA119" s="729"/>
      <c r="FB119" s="729"/>
      <c r="FC119" s="729"/>
      <c r="FD119" s="729"/>
      <c r="FE119" s="729"/>
      <c r="FF119" s="729"/>
      <c r="FG119" s="729"/>
      <c r="FH119" s="729"/>
      <c r="FI119" s="730"/>
      <c r="FJ119" s="478"/>
      <c r="FK119" s="994"/>
      <c r="FL119" s="995"/>
      <c r="FM119" s="995"/>
      <c r="FN119" s="995"/>
      <c r="FO119" s="991"/>
      <c r="FP119" s="991"/>
      <c r="FQ119" s="991"/>
      <c r="FR119" s="991"/>
      <c r="FS119" s="991"/>
      <c r="FT119" s="991"/>
      <c r="FU119" s="991"/>
      <c r="FV119" s="991"/>
      <c r="FW119" s="991"/>
      <c r="FX119" s="991"/>
      <c r="FY119" s="992"/>
      <c r="FZ119" s="992"/>
      <c r="GA119" s="992"/>
      <c r="GB119" s="992"/>
      <c r="GC119" s="992"/>
      <c r="GD119" s="992"/>
      <c r="GE119" s="992"/>
      <c r="GF119" s="992"/>
      <c r="GG119" s="992"/>
      <c r="GH119" s="992"/>
      <c r="GI119" s="992"/>
      <c r="GJ119" s="992"/>
      <c r="GK119" s="993"/>
    </row>
    <row r="120" spans="1:193" ht="4.5" customHeight="1" x14ac:dyDescent="0.15">
      <c r="A120" s="632"/>
      <c r="B120" s="633"/>
      <c r="C120" s="633"/>
      <c r="D120" s="633"/>
      <c r="E120" s="633"/>
      <c r="F120" s="633"/>
      <c r="G120" s="633"/>
      <c r="H120" s="633"/>
      <c r="I120" s="633"/>
      <c r="J120" s="634"/>
      <c r="K120" s="1137"/>
      <c r="L120" s="1137"/>
      <c r="M120" s="1137"/>
      <c r="N120" s="1137"/>
      <c r="O120" s="1137"/>
      <c r="P120" s="1137"/>
      <c r="Q120" s="1137"/>
      <c r="R120" s="1137"/>
      <c r="S120" s="1137"/>
      <c r="T120" s="1137"/>
      <c r="U120" s="1137"/>
      <c r="V120" s="1137"/>
      <c r="W120" s="1139"/>
      <c r="X120" s="1139"/>
      <c r="Y120" s="1139"/>
      <c r="Z120" s="1139"/>
      <c r="AA120" s="1139"/>
      <c r="AB120" s="1139"/>
      <c r="AC120" s="1139"/>
      <c r="AD120" s="1139"/>
      <c r="AE120" s="1139"/>
      <c r="AF120" s="1139"/>
      <c r="AG120" s="1139"/>
      <c r="AH120" s="1139"/>
      <c r="AI120" s="1139"/>
      <c r="AJ120" s="1139"/>
      <c r="AK120" s="1139"/>
      <c r="AL120" s="1139"/>
      <c r="AM120" s="1139"/>
      <c r="AN120" s="1139"/>
      <c r="AO120" s="1139"/>
      <c r="AP120" s="1139"/>
      <c r="AQ120" s="1139"/>
      <c r="AR120" s="1139"/>
      <c r="AS120" s="1139"/>
      <c r="AT120" s="1139"/>
      <c r="AU120" s="1139"/>
      <c r="AV120" s="1139"/>
      <c r="AW120" s="1139"/>
      <c r="AX120" s="1139"/>
      <c r="AY120" s="1139"/>
      <c r="AZ120" s="1139"/>
      <c r="BA120" s="1139"/>
      <c r="BB120" s="1139"/>
      <c r="BC120" s="1139"/>
      <c r="BD120" s="1139"/>
      <c r="BE120" s="1139"/>
      <c r="BF120" s="1151"/>
      <c r="BG120" s="541"/>
      <c r="BH120" s="540"/>
      <c r="BI120" s="1147"/>
      <c r="BJ120" s="1148"/>
      <c r="BK120" s="812"/>
      <c r="BL120" s="813"/>
      <c r="BM120" s="813"/>
      <c r="BN120" s="813"/>
      <c r="BO120" s="813"/>
      <c r="BP120" s="813"/>
      <c r="BQ120" s="813"/>
      <c r="BR120" s="813"/>
      <c r="BS120" s="813"/>
      <c r="BT120" s="813"/>
      <c r="BU120" s="813"/>
      <c r="BV120" s="813"/>
      <c r="BW120" s="699"/>
      <c r="BX120" s="700"/>
      <c r="BY120" s="656"/>
      <c r="BZ120" s="657"/>
      <c r="CA120" s="695"/>
      <c r="CB120" s="695"/>
      <c r="CC120" s="695"/>
      <c r="CD120" s="695"/>
      <c r="CE120" s="695"/>
      <c r="CF120" s="805"/>
      <c r="CG120" s="808"/>
      <c r="CH120" s="695"/>
      <c r="CI120" s="695"/>
      <c r="CJ120" s="695"/>
      <c r="CK120" s="695"/>
      <c r="CL120" s="754"/>
      <c r="CM120" s="832"/>
      <c r="CN120" s="695"/>
      <c r="CO120" s="695"/>
      <c r="CP120" s="695"/>
      <c r="CQ120" s="695"/>
      <c r="CR120" s="754"/>
      <c r="CT120" s="1294"/>
      <c r="CU120" s="1295"/>
      <c r="CV120" s="1295"/>
      <c r="CW120" s="1295"/>
      <c r="CX120" s="1295"/>
      <c r="CY120" s="1295"/>
      <c r="CZ120" s="1295"/>
      <c r="DA120" s="1296"/>
      <c r="DB120" s="1071" t="s">
        <v>201</v>
      </c>
      <c r="DC120" s="1072"/>
      <c r="DD120" s="1072"/>
      <c r="DE120" s="1072"/>
      <c r="DF120" s="1072"/>
      <c r="DG120" s="1073"/>
      <c r="DH120" s="1124" t="str">
        <f>入力シート!$O$89</f>
        <v/>
      </c>
      <c r="DI120" s="1125"/>
      <c r="DJ120" s="1125"/>
      <c r="DK120" s="1125"/>
      <c r="DL120" s="1125"/>
      <c r="DM120" s="1125"/>
      <c r="DN120" s="1125"/>
      <c r="DO120" s="1125"/>
      <c r="DP120" s="1125"/>
      <c r="DQ120" s="1125"/>
      <c r="DR120" s="1125"/>
      <c r="DS120" s="1125"/>
      <c r="DT120" s="1125"/>
      <c r="DU120" s="1125"/>
      <c r="DV120" s="1125"/>
      <c r="DW120" s="1125"/>
      <c r="DX120" s="1125"/>
      <c r="DY120" s="1125"/>
      <c r="DZ120" s="1125"/>
      <c r="EA120" s="1125"/>
      <c r="EB120" s="1125"/>
      <c r="EC120" s="1125"/>
      <c r="ED120" s="1125"/>
      <c r="EE120" s="1125"/>
      <c r="EF120" s="1126"/>
      <c r="EG120" s="638" t="s">
        <v>24</v>
      </c>
      <c r="EH120" s="720"/>
      <c r="EI120" s="720"/>
      <c r="EJ120" s="720"/>
      <c r="EK120" s="720"/>
      <c r="EL120" s="720"/>
      <c r="EM120" s="720"/>
      <c r="EN120" s="720"/>
      <c r="EO120" s="720"/>
      <c r="EP120" s="720"/>
      <c r="EQ120" s="720"/>
      <c r="ER120" s="720"/>
      <c r="ES120" s="720"/>
      <c r="ET120" s="720"/>
      <c r="EU120" s="720"/>
      <c r="EV120" s="720"/>
      <c r="EW120" s="720"/>
      <c r="EX120" s="638" t="s">
        <v>158</v>
      </c>
      <c r="EY120" s="638"/>
      <c r="EZ120" s="638"/>
      <c r="FA120" s="638"/>
      <c r="FB120" s="638"/>
      <c r="FC120" s="638"/>
      <c r="FD120" s="731" t="s">
        <v>195</v>
      </c>
      <c r="FE120" s="737"/>
      <c r="FF120" s="737"/>
      <c r="FG120" s="737"/>
      <c r="FH120" s="737"/>
      <c r="FI120" s="1076"/>
      <c r="FJ120" s="478"/>
      <c r="FK120" s="994"/>
      <c r="FL120" s="995"/>
      <c r="FM120" s="995"/>
      <c r="FN120" s="995"/>
      <c r="FO120" s="991"/>
      <c r="FP120" s="991"/>
      <c r="FQ120" s="991"/>
      <c r="FR120" s="991"/>
      <c r="FS120" s="991"/>
      <c r="FT120" s="991"/>
      <c r="FU120" s="991"/>
      <c r="FV120" s="991"/>
      <c r="FW120" s="991"/>
      <c r="FX120" s="991"/>
      <c r="FY120" s="992"/>
      <c r="FZ120" s="992"/>
      <c r="GA120" s="992"/>
      <c r="GB120" s="992"/>
      <c r="GC120" s="992"/>
      <c r="GD120" s="992"/>
      <c r="GE120" s="992"/>
      <c r="GF120" s="992"/>
      <c r="GG120" s="992"/>
      <c r="GH120" s="992"/>
      <c r="GI120" s="992"/>
      <c r="GJ120" s="992"/>
      <c r="GK120" s="993"/>
    </row>
    <row r="121" spans="1:193" ht="4.5" customHeight="1" x14ac:dyDescent="0.15">
      <c r="A121" s="632"/>
      <c r="B121" s="633"/>
      <c r="C121" s="633"/>
      <c r="D121" s="633"/>
      <c r="E121" s="633"/>
      <c r="F121" s="633"/>
      <c r="G121" s="633"/>
      <c r="H121" s="633"/>
      <c r="I121" s="633"/>
      <c r="J121" s="634"/>
      <c r="K121" s="1137"/>
      <c r="L121" s="1137"/>
      <c r="M121" s="1137"/>
      <c r="N121" s="1137"/>
      <c r="O121" s="1137"/>
      <c r="P121" s="1137"/>
      <c r="Q121" s="1137"/>
      <c r="R121" s="1137"/>
      <c r="S121" s="1137"/>
      <c r="T121" s="1137"/>
      <c r="U121" s="1137"/>
      <c r="V121" s="1137"/>
      <c r="W121" s="1139"/>
      <c r="X121" s="1139"/>
      <c r="Y121" s="1139"/>
      <c r="Z121" s="1139"/>
      <c r="AA121" s="1139"/>
      <c r="AB121" s="1139"/>
      <c r="AC121" s="1139"/>
      <c r="AD121" s="1139"/>
      <c r="AE121" s="1139"/>
      <c r="AF121" s="1139"/>
      <c r="AG121" s="1139"/>
      <c r="AH121" s="1139"/>
      <c r="AI121" s="1139"/>
      <c r="AJ121" s="1139"/>
      <c r="AK121" s="1139"/>
      <c r="AL121" s="1139"/>
      <c r="AM121" s="1139"/>
      <c r="AN121" s="1139"/>
      <c r="AO121" s="1139"/>
      <c r="AP121" s="1139"/>
      <c r="AQ121" s="1139"/>
      <c r="AR121" s="1139"/>
      <c r="AS121" s="1139"/>
      <c r="AT121" s="1139"/>
      <c r="AU121" s="1139"/>
      <c r="AV121" s="1139"/>
      <c r="AW121" s="1139"/>
      <c r="AX121" s="1139"/>
      <c r="AY121" s="1139"/>
      <c r="AZ121" s="1139"/>
      <c r="BA121" s="1139"/>
      <c r="BB121" s="1139"/>
      <c r="BC121" s="1139"/>
      <c r="BD121" s="1139"/>
      <c r="BE121" s="1139"/>
      <c r="BF121" s="1151"/>
      <c r="BG121" s="541"/>
      <c r="BH121" s="540"/>
      <c r="BI121" s="1147"/>
      <c r="BJ121" s="1148"/>
      <c r="BK121" s="812" t="s">
        <v>214</v>
      </c>
      <c r="BL121" s="813"/>
      <c r="BM121" s="813"/>
      <c r="BN121" s="813"/>
      <c r="BO121" s="813"/>
      <c r="BP121" s="813"/>
      <c r="BQ121" s="813"/>
      <c r="BR121" s="813"/>
      <c r="BS121" s="813"/>
      <c r="BT121" s="813"/>
      <c r="BU121" s="813"/>
      <c r="BV121" s="813"/>
      <c r="BW121" s="699">
        <v>215</v>
      </c>
      <c r="BX121" s="700"/>
      <c r="BY121" s="656"/>
      <c r="BZ121" s="657"/>
      <c r="CA121" s="695" t="str">
        <f>入力シート!$AA28</f>
        <v/>
      </c>
      <c r="CB121" s="695"/>
      <c r="CC121" s="695" t="str">
        <f>入力シート!$AB28</f>
        <v/>
      </c>
      <c r="CD121" s="695"/>
      <c r="CE121" s="695" t="str">
        <f>入力シート!$AC28</f>
        <v/>
      </c>
      <c r="CF121" s="805"/>
      <c r="CG121" s="808" t="str">
        <f>入力シート!$AD28</f>
        <v/>
      </c>
      <c r="CH121" s="695"/>
      <c r="CI121" s="695" t="str">
        <f>入力シート!$AE28</f>
        <v/>
      </c>
      <c r="CJ121" s="695"/>
      <c r="CK121" s="695" t="str">
        <f>入力シート!$AF28</f>
        <v/>
      </c>
      <c r="CL121" s="754"/>
      <c r="CM121" s="832" t="str">
        <f>入力シート!$AG28</f>
        <v/>
      </c>
      <c r="CN121" s="695"/>
      <c r="CO121" s="695" t="str">
        <f>入力シート!$AH28</f>
        <v/>
      </c>
      <c r="CP121" s="695"/>
      <c r="CQ121" s="695" t="str">
        <f>入力シート!$AI28</f>
        <v/>
      </c>
      <c r="CR121" s="754"/>
      <c r="CT121" s="1294"/>
      <c r="CU121" s="1295"/>
      <c r="CV121" s="1295"/>
      <c r="CW121" s="1295"/>
      <c r="CX121" s="1295"/>
      <c r="CY121" s="1295"/>
      <c r="CZ121" s="1295"/>
      <c r="DA121" s="1296"/>
      <c r="DB121" s="1074"/>
      <c r="DC121" s="946"/>
      <c r="DD121" s="946"/>
      <c r="DE121" s="946"/>
      <c r="DF121" s="946"/>
      <c r="DG121" s="1075"/>
      <c r="DH121" s="792"/>
      <c r="DI121" s="793"/>
      <c r="DJ121" s="793"/>
      <c r="DK121" s="793"/>
      <c r="DL121" s="793"/>
      <c r="DM121" s="793"/>
      <c r="DN121" s="793"/>
      <c r="DO121" s="793"/>
      <c r="DP121" s="793"/>
      <c r="DQ121" s="793"/>
      <c r="DR121" s="793"/>
      <c r="DS121" s="793"/>
      <c r="DT121" s="793"/>
      <c r="DU121" s="793"/>
      <c r="DV121" s="793"/>
      <c r="DW121" s="793"/>
      <c r="DX121" s="793"/>
      <c r="DY121" s="793"/>
      <c r="DZ121" s="793"/>
      <c r="EA121" s="793"/>
      <c r="EB121" s="793"/>
      <c r="EC121" s="793"/>
      <c r="ED121" s="793"/>
      <c r="EE121" s="793"/>
      <c r="EF121" s="794"/>
      <c r="EG121" s="720"/>
      <c r="EH121" s="720"/>
      <c r="EI121" s="720"/>
      <c r="EJ121" s="720"/>
      <c r="EK121" s="720"/>
      <c r="EL121" s="720"/>
      <c r="EM121" s="720"/>
      <c r="EN121" s="720"/>
      <c r="EO121" s="720"/>
      <c r="EP121" s="720"/>
      <c r="EQ121" s="720"/>
      <c r="ER121" s="720"/>
      <c r="ES121" s="720"/>
      <c r="ET121" s="720"/>
      <c r="EU121" s="720"/>
      <c r="EV121" s="720"/>
      <c r="EW121" s="720"/>
      <c r="EX121" s="638"/>
      <c r="EY121" s="638"/>
      <c r="EZ121" s="638"/>
      <c r="FA121" s="638"/>
      <c r="FB121" s="638"/>
      <c r="FC121" s="638"/>
      <c r="FD121" s="945"/>
      <c r="FE121" s="946"/>
      <c r="FF121" s="946"/>
      <c r="FG121" s="946"/>
      <c r="FH121" s="946"/>
      <c r="FI121" s="1077"/>
      <c r="FJ121" s="478"/>
      <c r="FK121" s="994"/>
      <c r="FL121" s="995"/>
      <c r="FM121" s="995"/>
      <c r="FN121" s="995"/>
      <c r="FO121" s="991"/>
      <c r="FP121" s="991"/>
      <c r="FQ121" s="991"/>
      <c r="FR121" s="991"/>
      <c r="FS121" s="991"/>
      <c r="FT121" s="991"/>
      <c r="FU121" s="991"/>
      <c r="FV121" s="991"/>
      <c r="FW121" s="991"/>
      <c r="FX121" s="991"/>
      <c r="FY121" s="992"/>
      <c r="FZ121" s="992"/>
      <c r="GA121" s="992"/>
      <c r="GB121" s="992"/>
      <c r="GC121" s="992"/>
      <c r="GD121" s="992"/>
      <c r="GE121" s="992"/>
      <c r="GF121" s="992"/>
      <c r="GG121" s="992"/>
      <c r="GH121" s="992"/>
      <c r="GI121" s="992"/>
      <c r="GJ121" s="992"/>
      <c r="GK121" s="993"/>
    </row>
    <row r="122" spans="1:193" ht="4.5" customHeight="1" x14ac:dyDescent="0.15">
      <c r="A122" s="632"/>
      <c r="B122" s="633"/>
      <c r="C122" s="633"/>
      <c r="D122" s="633"/>
      <c r="E122" s="633"/>
      <c r="F122" s="633"/>
      <c r="G122" s="633"/>
      <c r="H122" s="633"/>
      <c r="I122" s="633"/>
      <c r="J122" s="634"/>
      <c r="K122" s="1088" t="s">
        <v>474</v>
      </c>
      <c r="L122" s="1089"/>
      <c r="M122" s="1089"/>
      <c r="N122" s="1089"/>
      <c r="O122" s="1089"/>
      <c r="P122" s="1089"/>
      <c r="Q122" s="1089"/>
      <c r="R122" s="1089"/>
      <c r="S122" s="1089"/>
      <c r="T122" s="1089"/>
      <c r="U122" s="1089"/>
      <c r="V122" s="1089"/>
      <c r="W122" s="1089"/>
      <c r="X122" s="1089"/>
      <c r="Y122" s="1089"/>
      <c r="Z122" s="1089"/>
      <c r="AA122" s="1089"/>
      <c r="AB122" s="1089"/>
      <c r="AC122" s="1089"/>
      <c r="AD122" s="1089"/>
      <c r="AE122" s="1089"/>
      <c r="AF122" s="1089"/>
      <c r="AG122" s="1089"/>
      <c r="AH122" s="1089"/>
      <c r="AI122" s="1089"/>
      <c r="AJ122" s="1089"/>
      <c r="AK122" s="1089"/>
      <c r="AL122" s="1089"/>
      <c r="AM122" s="1089"/>
      <c r="AN122" s="1089"/>
      <c r="AO122" s="1089"/>
      <c r="AP122" s="1089"/>
      <c r="AQ122" s="1089"/>
      <c r="AR122" s="1089"/>
      <c r="AS122" s="1118"/>
      <c r="AT122" s="1119"/>
      <c r="AU122" s="1132" t="str">
        <f>IF(K118="通常",入力シート!H52,"")</f>
        <v/>
      </c>
      <c r="AV122" s="1132"/>
      <c r="AW122" s="1132"/>
      <c r="AX122" s="1132"/>
      <c r="AY122" s="1132"/>
      <c r="AZ122" s="1132"/>
      <c r="BA122" s="1132"/>
      <c r="BB122" s="1132"/>
      <c r="BC122" s="1132"/>
      <c r="BD122" s="1132"/>
      <c r="BE122" s="1132"/>
      <c r="BF122" s="1132"/>
      <c r="BG122" s="541"/>
      <c r="BH122" s="474"/>
      <c r="BI122" s="1147"/>
      <c r="BJ122" s="1148"/>
      <c r="BK122" s="812"/>
      <c r="BL122" s="813"/>
      <c r="BM122" s="813"/>
      <c r="BN122" s="813"/>
      <c r="BO122" s="813"/>
      <c r="BP122" s="813"/>
      <c r="BQ122" s="813"/>
      <c r="BR122" s="813"/>
      <c r="BS122" s="813"/>
      <c r="BT122" s="813"/>
      <c r="BU122" s="813"/>
      <c r="BV122" s="813"/>
      <c r="BW122" s="699"/>
      <c r="BX122" s="700"/>
      <c r="BY122" s="656"/>
      <c r="BZ122" s="657"/>
      <c r="CA122" s="695"/>
      <c r="CB122" s="695"/>
      <c r="CC122" s="695"/>
      <c r="CD122" s="695"/>
      <c r="CE122" s="695"/>
      <c r="CF122" s="805"/>
      <c r="CG122" s="808"/>
      <c r="CH122" s="695"/>
      <c r="CI122" s="695"/>
      <c r="CJ122" s="695"/>
      <c r="CK122" s="695"/>
      <c r="CL122" s="754"/>
      <c r="CM122" s="832"/>
      <c r="CN122" s="695"/>
      <c r="CO122" s="695"/>
      <c r="CP122" s="695"/>
      <c r="CQ122" s="695"/>
      <c r="CR122" s="754"/>
      <c r="CT122" s="1294"/>
      <c r="CU122" s="1295"/>
      <c r="CV122" s="1295"/>
      <c r="CW122" s="1295"/>
      <c r="CX122" s="1295"/>
      <c r="CY122" s="1295"/>
      <c r="CZ122" s="1295"/>
      <c r="DA122" s="1296"/>
      <c r="DB122" s="1074"/>
      <c r="DC122" s="946"/>
      <c r="DD122" s="946"/>
      <c r="DE122" s="946"/>
      <c r="DF122" s="946"/>
      <c r="DG122" s="1075"/>
      <c r="DH122" s="795"/>
      <c r="DI122" s="796"/>
      <c r="DJ122" s="796"/>
      <c r="DK122" s="796"/>
      <c r="DL122" s="796"/>
      <c r="DM122" s="796"/>
      <c r="DN122" s="796"/>
      <c r="DO122" s="796"/>
      <c r="DP122" s="796"/>
      <c r="DQ122" s="796"/>
      <c r="DR122" s="796"/>
      <c r="DS122" s="796"/>
      <c r="DT122" s="796"/>
      <c r="DU122" s="796"/>
      <c r="DV122" s="796"/>
      <c r="DW122" s="796"/>
      <c r="DX122" s="796"/>
      <c r="DY122" s="796"/>
      <c r="DZ122" s="796"/>
      <c r="EA122" s="796"/>
      <c r="EB122" s="796"/>
      <c r="EC122" s="796"/>
      <c r="ED122" s="796"/>
      <c r="EE122" s="796"/>
      <c r="EF122" s="797"/>
      <c r="EG122" s="720"/>
      <c r="EH122" s="720"/>
      <c r="EI122" s="720"/>
      <c r="EJ122" s="720"/>
      <c r="EK122" s="720"/>
      <c r="EL122" s="720"/>
      <c r="EM122" s="720"/>
      <c r="EN122" s="720"/>
      <c r="EO122" s="720"/>
      <c r="EP122" s="720"/>
      <c r="EQ122" s="720"/>
      <c r="ER122" s="720"/>
      <c r="ES122" s="720"/>
      <c r="ET122" s="720"/>
      <c r="EU122" s="720"/>
      <c r="EV122" s="720"/>
      <c r="EW122" s="720"/>
      <c r="EX122" s="638"/>
      <c r="EY122" s="638"/>
      <c r="EZ122" s="638"/>
      <c r="FA122" s="638"/>
      <c r="FB122" s="638"/>
      <c r="FC122" s="638"/>
      <c r="FD122" s="945"/>
      <c r="FE122" s="946"/>
      <c r="FF122" s="946"/>
      <c r="FG122" s="946"/>
      <c r="FH122" s="946"/>
      <c r="FI122" s="1077"/>
      <c r="FJ122" s="478"/>
      <c r="FK122" s="994" t="s">
        <v>122</v>
      </c>
      <c r="FL122" s="995"/>
      <c r="FM122" s="995"/>
      <c r="FN122" s="995"/>
      <c r="FO122" s="991" t="str">
        <f>IF(入力シート!$I27="","",入力シート!$I27)</f>
        <v/>
      </c>
      <c r="FP122" s="991"/>
      <c r="FQ122" s="991"/>
      <c r="FR122" s="991"/>
      <c r="FS122" s="991"/>
      <c r="FT122" s="991"/>
      <c r="FU122" s="991"/>
      <c r="FV122" s="991"/>
      <c r="FW122" s="991"/>
      <c r="FX122" s="991"/>
      <c r="FY122" s="992" t="str">
        <f>IF(入力シート!$H27="","",入力シート!$H27)</f>
        <v/>
      </c>
      <c r="FZ122" s="992"/>
      <c r="GA122" s="992"/>
      <c r="GB122" s="992"/>
      <c r="GC122" s="992"/>
      <c r="GD122" s="992"/>
      <c r="GE122" s="992"/>
      <c r="GF122" s="992"/>
      <c r="GG122" s="992"/>
      <c r="GH122" s="992"/>
      <c r="GI122" s="992"/>
      <c r="GJ122" s="992"/>
      <c r="GK122" s="993"/>
    </row>
    <row r="123" spans="1:193" ht="4.5" customHeight="1" x14ac:dyDescent="0.15">
      <c r="A123" s="632"/>
      <c r="B123" s="633"/>
      <c r="C123" s="633"/>
      <c r="D123" s="633"/>
      <c r="E123" s="633"/>
      <c r="F123" s="633"/>
      <c r="G123" s="633"/>
      <c r="H123" s="633"/>
      <c r="I123" s="633"/>
      <c r="J123" s="634"/>
      <c r="K123" s="1091"/>
      <c r="L123" s="1092"/>
      <c r="M123" s="1092"/>
      <c r="N123" s="1092"/>
      <c r="O123" s="1092"/>
      <c r="P123" s="1092"/>
      <c r="Q123" s="1092"/>
      <c r="R123" s="1092"/>
      <c r="S123" s="1092"/>
      <c r="T123" s="1092"/>
      <c r="U123" s="1092"/>
      <c r="V123" s="1092"/>
      <c r="W123" s="1092"/>
      <c r="X123" s="1092"/>
      <c r="Y123" s="1092"/>
      <c r="Z123" s="1092"/>
      <c r="AA123" s="1092"/>
      <c r="AB123" s="1092"/>
      <c r="AC123" s="1092"/>
      <c r="AD123" s="1092"/>
      <c r="AE123" s="1092"/>
      <c r="AF123" s="1092"/>
      <c r="AG123" s="1092"/>
      <c r="AH123" s="1092"/>
      <c r="AI123" s="1092"/>
      <c r="AJ123" s="1092"/>
      <c r="AK123" s="1092"/>
      <c r="AL123" s="1092"/>
      <c r="AM123" s="1092"/>
      <c r="AN123" s="1092"/>
      <c r="AO123" s="1092"/>
      <c r="AP123" s="1092"/>
      <c r="AQ123" s="1092"/>
      <c r="AR123" s="1092"/>
      <c r="AS123" s="1120"/>
      <c r="AT123" s="1121"/>
      <c r="AU123" s="1133"/>
      <c r="AV123" s="1133"/>
      <c r="AW123" s="1133"/>
      <c r="AX123" s="1133"/>
      <c r="AY123" s="1133"/>
      <c r="AZ123" s="1133"/>
      <c r="BA123" s="1133"/>
      <c r="BB123" s="1133"/>
      <c r="BC123" s="1133"/>
      <c r="BD123" s="1133"/>
      <c r="BE123" s="1133"/>
      <c r="BF123" s="1134"/>
      <c r="BG123" s="474"/>
      <c r="BH123" s="474"/>
      <c r="BI123" s="1147"/>
      <c r="BJ123" s="1148"/>
      <c r="BK123" s="812"/>
      <c r="BL123" s="813"/>
      <c r="BM123" s="813"/>
      <c r="BN123" s="813"/>
      <c r="BO123" s="813"/>
      <c r="BP123" s="813"/>
      <c r="BQ123" s="813"/>
      <c r="BR123" s="813"/>
      <c r="BS123" s="813"/>
      <c r="BT123" s="813"/>
      <c r="BU123" s="813"/>
      <c r="BV123" s="813"/>
      <c r="BW123" s="699"/>
      <c r="BX123" s="700"/>
      <c r="BY123" s="656"/>
      <c r="BZ123" s="657"/>
      <c r="CA123" s="695"/>
      <c r="CB123" s="695"/>
      <c r="CC123" s="695"/>
      <c r="CD123" s="695"/>
      <c r="CE123" s="695"/>
      <c r="CF123" s="805"/>
      <c r="CG123" s="808"/>
      <c r="CH123" s="695"/>
      <c r="CI123" s="695"/>
      <c r="CJ123" s="695"/>
      <c r="CK123" s="695"/>
      <c r="CL123" s="754"/>
      <c r="CM123" s="832"/>
      <c r="CN123" s="695"/>
      <c r="CO123" s="695"/>
      <c r="CP123" s="695"/>
      <c r="CQ123" s="695"/>
      <c r="CR123" s="754"/>
      <c r="CT123" s="1294"/>
      <c r="CU123" s="1295"/>
      <c r="CV123" s="1295"/>
      <c r="CW123" s="1295"/>
      <c r="CX123" s="1295"/>
      <c r="CY123" s="1295"/>
      <c r="CZ123" s="1295"/>
      <c r="DA123" s="1296"/>
      <c r="DB123" s="1061" t="s">
        <v>23</v>
      </c>
      <c r="DC123" s="1062"/>
      <c r="DD123" s="1062"/>
      <c r="DE123" s="1062"/>
      <c r="DF123" s="1062"/>
      <c r="DG123" s="1063"/>
      <c r="DH123" s="1070" t="str">
        <f>入力シート!$N$89</f>
        <v/>
      </c>
      <c r="DI123" s="1070"/>
      <c r="DJ123" s="1070"/>
      <c r="DK123" s="1070"/>
      <c r="DL123" s="1070"/>
      <c r="DM123" s="1070"/>
      <c r="DN123" s="1070"/>
      <c r="DO123" s="1070"/>
      <c r="DP123" s="1070"/>
      <c r="DQ123" s="1070"/>
      <c r="DR123" s="1070"/>
      <c r="DS123" s="1070"/>
      <c r="DT123" s="1070"/>
      <c r="DU123" s="1070"/>
      <c r="DV123" s="1070"/>
      <c r="DW123" s="1070"/>
      <c r="DX123" s="1070"/>
      <c r="DY123" s="1070"/>
      <c r="DZ123" s="1070"/>
      <c r="EA123" s="1070"/>
      <c r="EB123" s="1070"/>
      <c r="EC123" s="1070"/>
      <c r="ED123" s="1070"/>
      <c r="EE123" s="1070"/>
      <c r="EF123" s="1070"/>
      <c r="EG123" s="717" t="str">
        <f>入力シート!$Z$89</f>
        <v/>
      </c>
      <c r="EH123" s="718"/>
      <c r="EI123" s="718"/>
      <c r="EJ123" s="718"/>
      <c r="EK123" s="718"/>
      <c r="EL123" s="718"/>
      <c r="EM123" s="718"/>
      <c r="EN123" s="718"/>
      <c r="EO123" s="718"/>
      <c r="EP123" s="718"/>
      <c r="EQ123" s="718"/>
      <c r="ER123" s="718"/>
      <c r="ES123" s="718"/>
      <c r="ET123" s="718"/>
      <c r="EU123" s="718"/>
      <c r="EV123" s="718"/>
      <c r="EW123" s="718"/>
      <c r="EX123" s="719" t="str">
        <f>入力シート!$AM$89</f>
        <v/>
      </c>
      <c r="EY123" s="719"/>
      <c r="EZ123" s="719"/>
      <c r="FA123" s="719"/>
      <c r="FB123" s="719"/>
      <c r="FC123" s="719"/>
      <c r="FD123" s="1011" t="str">
        <f>入力シート!$AN$89</f>
        <v/>
      </c>
      <c r="FE123" s="879"/>
      <c r="FF123" s="879"/>
      <c r="FG123" s="879"/>
      <c r="FH123" s="879"/>
      <c r="FI123" s="809"/>
      <c r="FJ123" s="478"/>
      <c r="FK123" s="994"/>
      <c r="FL123" s="995"/>
      <c r="FM123" s="995"/>
      <c r="FN123" s="995"/>
      <c r="FO123" s="991"/>
      <c r="FP123" s="991"/>
      <c r="FQ123" s="991"/>
      <c r="FR123" s="991"/>
      <c r="FS123" s="991"/>
      <c r="FT123" s="991"/>
      <c r="FU123" s="991"/>
      <c r="FV123" s="991"/>
      <c r="FW123" s="991"/>
      <c r="FX123" s="991"/>
      <c r="FY123" s="992"/>
      <c r="FZ123" s="992"/>
      <c r="GA123" s="992"/>
      <c r="GB123" s="992"/>
      <c r="GC123" s="992"/>
      <c r="GD123" s="992"/>
      <c r="GE123" s="992"/>
      <c r="GF123" s="992"/>
      <c r="GG123" s="992"/>
      <c r="GH123" s="992"/>
      <c r="GI123" s="992"/>
      <c r="GJ123" s="992"/>
      <c r="GK123" s="993"/>
    </row>
    <row r="124" spans="1:193" ht="4.5" customHeight="1" x14ac:dyDescent="0.15">
      <c r="A124" s="632"/>
      <c r="B124" s="633"/>
      <c r="C124" s="633"/>
      <c r="D124" s="633"/>
      <c r="E124" s="633"/>
      <c r="F124" s="633"/>
      <c r="G124" s="633"/>
      <c r="H124" s="633"/>
      <c r="I124" s="633"/>
      <c r="J124" s="634"/>
      <c r="K124" s="1091"/>
      <c r="L124" s="1092"/>
      <c r="M124" s="1092"/>
      <c r="N124" s="1092"/>
      <c r="O124" s="1092"/>
      <c r="P124" s="1092"/>
      <c r="Q124" s="1092"/>
      <c r="R124" s="1092"/>
      <c r="S124" s="1092"/>
      <c r="T124" s="1092"/>
      <c r="U124" s="1092"/>
      <c r="V124" s="1092"/>
      <c r="W124" s="1092"/>
      <c r="X124" s="1092"/>
      <c r="Y124" s="1092"/>
      <c r="Z124" s="1092"/>
      <c r="AA124" s="1092"/>
      <c r="AB124" s="1092"/>
      <c r="AC124" s="1092"/>
      <c r="AD124" s="1092"/>
      <c r="AE124" s="1092"/>
      <c r="AF124" s="1092"/>
      <c r="AG124" s="1092"/>
      <c r="AH124" s="1092"/>
      <c r="AI124" s="1092"/>
      <c r="AJ124" s="1092"/>
      <c r="AK124" s="1092"/>
      <c r="AL124" s="1092"/>
      <c r="AM124" s="1092"/>
      <c r="AN124" s="1092"/>
      <c r="AO124" s="1092"/>
      <c r="AP124" s="1092"/>
      <c r="AQ124" s="1092"/>
      <c r="AR124" s="1092"/>
      <c r="AS124" s="1120"/>
      <c r="AT124" s="1121"/>
      <c r="AU124" s="1133"/>
      <c r="AV124" s="1133"/>
      <c r="AW124" s="1133"/>
      <c r="AX124" s="1133"/>
      <c r="AY124" s="1133"/>
      <c r="AZ124" s="1133"/>
      <c r="BA124" s="1133"/>
      <c r="BB124" s="1133"/>
      <c r="BC124" s="1133"/>
      <c r="BD124" s="1133"/>
      <c r="BE124" s="1133"/>
      <c r="BF124" s="1134"/>
      <c r="BG124" s="474"/>
      <c r="BH124" s="474"/>
      <c r="BI124" s="1149"/>
      <c r="BJ124" s="1150"/>
      <c r="BK124" s="812"/>
      <c r="BL124" s="813"/>
      <c r="BM124" s="813"/>
      <c r="BN124" s="813"/>
      <c r="BO124" s="813"/>
      <c r="BP124" s="813"/>
      <c r="BQ124" s="813"/>
      <c r="BR124" s="813"/>
      <c r="BS124" s="813"/>
      <c r="BT124" s="813"/>
      <c r="BU124" s="813"/>
      <c r="BV124" s="813"/>
      <c r="BW124" s="699"/>
      <c r="BX124" s="700"/>
      <c r="BY124" s="656"/>
      <c r="BZ124" s="657"/>
      <c r="CA124" s="695"/>
      <c r="CB124" s="695"/>
      <c r="CC124" s="695"/>
      <c r="CD124" s="695"/>
      <c r="CE124" s="695"/>
      <c r="CF124" s="805"/>
      <c r="CG124" s="808"/>
      <c r="CH124" s="695"/>
      <c r="CI124" s="695"/>
      <c r="CJ124" s="695"/>
      <c r="CK124" s="695"/>
      <c r="CL124" s="754"/>
      <c r="CM124" s="832"/>
      <c r="CN124" s="695"/>
      <c r="CO124" s="695"/>
      <c r="CP124" s="695"/>
      <c r="CQ124" s="695"/>
      <c r="CR124" s="754"/>
      <c r="CT124" s="1294"/>
      <c r="CU124" s="1295"/>
      <c r="CV124" s="1295"/>
      <c r="CW124" s="1295"/>
      <c r="CX124" s="1295"/>
      <c r="CY124" s="1295"/>
      <c r="CZ124" s="1295"/>
      <c r="DA124" s="1296"/>
      <c r="DB124" s="1064"/>
      <c r="DC124" s="1065"/>
      <c r="DD124" s="1065"/>
      <c r="DE124" s="1065"/>
      <c r="DF124" s="1065"/>
      <c r="DG124" s="1066"/>
      <c r="DH124" s="616"/>
      <c r="DI124" s="616"/>
      <c r="DJ124" s="616"/>
      <c r="DK124" s="616"/>
      <c r="DL124" s="616"/>
      <c r="DM124" s="616"/>
      <c r="DN124" s="616"/>
      <c r="DO124" s="616"/>
      <c r="DP124" s="616"/>
      <c r="DQ124" s="616"/>
      <c r="DR124" s="616"/>
      <c r="DS124" s="616"/>
      <c r="DT124" s="616"/>
      <c r="DU124" s="616"/>
      <c r="DV124" s="616"/>
      <c r="DW124" s="616"/>
      <c r="DX124" s="616"/>
      <c r="DY124" s="616"/>
      <c r="DZ124" s="616"/>
      <c r="EA124" s="616"/>
      <c r="EB124" s="616"/>
      <c r="EC124" s="616"/>
      <c r="ED124" s="616"/>
      <c r="EE124" s="616"/>
      <c r="EF124" s="616"/>
      <c r="EG124" s="718"/>
      <c r="EH124" s="718"/>
      <c r="EI124" s="718"/>
      <c r="EJ124" s="718"/>
      <c r="EK124" s="718"/>
      <c r="EL124" s="718"/>
      <c r="EM124" s="718"/>
      <c r="EN124" s="718"/>
      <c r="EO124" s="718"/>
      <c r="EP124" s="718"/>
      <c r="EQ124" s="718"/>
      <c r="ER124" s="718"/>
      <c r="ES124" s="718"/>
      <c r="ET124" s="718"/>
      <c r="EU124" s="718"/>
      <c r="EV124" s="718"/>
      <c r="EW124" s="718"/>
      <c r="EX124" s="719"/>
      <c r="EY124" s="719"/>
      <c r="EZ124" s="719"/>
      <c r="FA124" s="719"/>
      <c r="FB124" s="719"/>
      <c r="FC124" s="719"/>
      <c r="FD124" s="861"/>
      <c r="FE124" s="609"/>
      <c r="FF124" s="609"/>
      <c r="FG124" s="609"/>
      <c r="FH124" s="609"/>
      <c r="FI124" s="810"/>
      <c r="FJ124" s="478"/>
      <c r="FK124" s="994"/>
      <c r="FL124" s="995"/>
      <c r="FM124" s="995"/>
      <c r="FN124" s="995"/>
      <c r="FO124" s="991"/>
      <c r="FP124" s="991"/>
      <c r="FQ124" s="991"/>
      <c r="FR124" s="991"/>
      <c r="FS124" s="991"/>
      <c r="FT124" s="991"/>
      <c r="FU124" s="991"/>
      <c r="FV124" s="991"/>
      <c r="FW124" s="991"/>
      <c r="FX124" s="991"/>
      <c r="FY124" s="992"/>
      <c r="FZ124" s="992"/>
      <c r="GA124" s="992"/>
      <c r="GB124" s="992"/>
      <c r="GC124" s="992"/>
      <c r="GD124" s="992"/>
      <c r="GE124" s="992"/>
      <c r="GF124" s="992"/>
      <c r="GG124" s="992"/>
      <c r="GH124" s="992"/>
      <c r="GI124" s="992"/>
      <c r="GJ124" s="992"/>
      <c r="GK124" s="993"/>
    </row>
    <row r="125" spans="1:193" ht="4.5" customHeight="1" x14ac:dyDescent="0.15">
      <c r="A125" s="632"/>
      <c r="B125" s="633"/>
      <c r="C125" s="633"/>
      <c r="D125" s="633"/>
      <c r="E125" s="633"/>
      <c r="F125" s="633"/>
      <c r="G125" s="633"/>
      <c r="H125" s="633"/>
      <c r="I125" s="633"/>
      <c r="J125" s="634"/>
      <c r="K125" s="1094"/>
      <c r="L125" s="1095"/>
      <c r="M125" s="1095"/>
      <c r="N125" s="1095"/>
      <c r="O125" s="1095"/>
      <c r="P125" s="1095"/>
      <c r="Q125" s="1095"/>
      <c r="R125" s="1095"/>
      <c r="S125" s="1095"/>
      <c r="T125" s="1095"/>
      <c r="U125" s="1095"/>
      <c r="V125" s="1095"/>
      <c r="W125" s="1095"/>
      <c r="X125" s="1095"/>
      <c r="Y125" s="1095"/>
      <c r="Z125" s="1095"/>
      <c r="AA125" s="1095"/>
      <c r="AB125" s="1095"/>
      <c r="AC125" s="1095"/>
      <c r="AD125" s="1095"/>
      <c r="AE125" s="1095"/>
      <c r="AF125" s="1095"/>
      <c r="AG125" s="1095"/>
      <c r="AH125" s="1095"/>
      <c r="AI125" s="1095"/>
      <c r="AJ125" s="1095"/>
      <c r="AK125" s="1095"/>
      <c r="AL125" s="1095"/>
      <c r="AM125" s="1095"/>
      <c r="AN125" s="1095"/>
      <c r="AO125" s="1095"/>
      <c r="AP125" s="1095"/>
      <c r="AQ125" s="1095"/>
      <c r="AR125" s="1095"/>
      <c r="AS125" s="1122"/>
      <c r="AT125" s="1123"/>
      <c r="AU125" s="1135"/>
      <c r="AV125" s="1135"/>
      <c r="AW125" s="1135"/>
      <c r="AX125" s="1135"/>
      <c r="AY125" s="1135"/>
      <c r="AZ125" s="1135"/>
      <c r="BA125" s="1135"/>
      <c r="BB125" s="1135"/>
      <c r="BC125" s="1135"/>
      <c r="BD125" s="1135"/>
      <c r="BE125" s="1135"/>
      <c r="BF125" s="1136"/>
      <c r="BG125" s="474"/>
      <c r="BH125" s="474"/>
      <c r="BI125" s="696" t="s">
        <v>49</v>
      </c>
      <c r="BJ125" s="697"/>
      <c r="BK125" s="697"/>
      <c r="BL125" s="697"/>
      <c r="BM125" s="697"/>
      <c r="BN125" s="697"/>
      <c r="BO125" s="697"/>
      <c r="BP125" s="697"/>
      <c r="BQ125" s="697"/>
      <c r="BR125" s="697"/>
      <c r="BS125" s="697"/>
      <c r="BT125" s="697"/>
      <c r="BU125" s="697"/>
      <c r="BV125" s="698"/>
      <c r="BW125" s="699">
        <v>116</v>
      </c>
      <c r="BX125" s="700"/>
      <c r="BY125" s="656"/>
      <c r="BZ125" s="657"/>
      <c r="CA125" s="818"/>
      <c r="CB125" s="818"/>
      <c r="CC125" s="818"/>
      <c r="CD125" s="818"/>
      <c r="CE125" s="818"/>
      <c r="CF125" s="819"/>
      <c r="CG125" s="808"/>
      <c r="CH125" s="695"/>
      <c r="CI125" s="695" t="str">
        <f>入力シート!$AE29</f>
        <v/>
      </c>
      <c r="CJ125" s="695"/>
      <c r="CK125" s="695" t="str">
        <f>入力シート!$AF29</f>
        <v/>
      </c>
      <c r="CL125" s="754"/>
      <c r="CM125" s="832" t="str">
        <f>入力シート!$AG29</f>
        <v/>
      </c>
      <c r="CN125" s="695"/>
      <c r="CO125" s="695" t="str">
        <f>入力シート!$AH29</f>
        <v/>
      </c>
      <c r="CP125" s="695"/>
      <c r="CQ125" s="695" t="str">
        <f>入力シート!$AI29</f>
        <v/>
      </c>
      <c r="CR125" s="754"/>
      <c r="CT125" s="1294"/>
      <c r="CU125" s="1295"/>
      <c r="CV125" s="1295"/>
      <c r="CW125" s="1295"/>
      <c r="CX125" s="1295"/>
      <c r="CY125" s="1295"/>
      <c r="CZ125" s="1295"/>
      <c r="DA125" s="1296"/>
      <c r="DB125" s="1064"/>
      <c r="DC125" s="1065"/>
      <c r="DD125" s="1065"/>
      <c r="DE125" s="1065"/>
      <c r="DF125" s="1065"/>
      <c r="DG125" s="1066"/>
      <c r="DH125" s="616"/>
      <c r="DI125" s="616"/>
      <c r="DJ125" s="616"/>
      <c r="DK125" s="616"/>
      <c r="DL125" s="616"/>
      <c r="DM125" s="616"/>
      <c r="DN125" s="616"/>
      <c r="DO125" s="616"/>
      <c r="DP125" s="616"/>
      <c r="DQ125" s="616"/>
      <c r="DR125" s="616"/>
      <c r="DS125" s="616"/>
      <c r="DT125" s="616"/>
      <c r="DU125" s="616"/>
      <c r="DV125" s="616"/>
      <c r="DW125" s="616"/>
      <c r="DX125" s="616"/>
      <c r="DY125" s="616"/>
      <c r="DZ125" s="616"/>
      <c r="EA125" s="616"/>
      <c r="EB125" s="616"/>
      <c r="EC125" s="616"/>
      <c r="ED125" s="616"/>
      <c r="EE125" s="616"/>
      <c r="EF125" s="616"/>
      <c r="EG125" s="718"/>
      <c r="EH125" s="718"/>
      <c r="EI125" s="718"/>
      <c r="EJ125" s="718"/>
      <c r="EK125" s="718"/>
      <c r="EL125" s="718"/>
      <c r="EM125" s="718"/>
      <c r="EN125" s="718"/>
      <c r="EO125" s="718"/>
      <c r="EP125" s="718"/>
      <c r="EQ125" s="718"/>
      <c r="ER125" s="718"/>
      <c r="ES125" s="718"/>
      <c r="ET125" s="718"/>
      <c r="EU125" s="718"/>
      <c r="EV125" s="718"/>
      <c r="EW125" s="718"/>
      <c r="EX125" s="719"/>
      <c r="EY125" s="719"/>
      <c r="EZ125" s="719"/>
      <c r="FA125" s="719"/>
      <c r="FB125" s="719"/>
      <c r="FC125" s="719"/>
      <c r="FD125" s="861"/>
      <c r="FE125" s="609"/>
      <c r="FF125" s="609"/>
      <c r="FG125" s="609"/>
      <c r="FH125" s="609"/>
      <c r="FI125" s="810"/>
      <c r="FJ125" s="475"/>
      <c r="FK125" s="994"/>
      <c r="FL125" s="995"/>
      <c r="FM125" s="995"/>
      <c r="FN125" s="995"/>
      <c r="FO125" s="991"/>
      <c r="FP125" s="991"/>
      <c r="FQ125" s="991"/>
      <c r="FR125" s="991"/>
      <c r="FS125" s="991"/>
      <c r="FT125" s="991"/>
      <c r="FU125" s="991"/>
      <c r="FV125" s="991"/>
      <c r="FW125" s="991"/>
      <c r="FX125" s="991"/>
      <c r="FY125" s="992"/>
      <c r="FZ125" s="992"/>
      <c r="GA125" s="992"/>
      <c r="GB125" s="992"/>
      <c r="GC125" s="992"/>
      <c r="GD125" s="992"/>
      <c r="GE125" s="992"/>
      <c r="GF125" s="992"/>
      <c r="GG125" s="992"/>
      <c r="GH125" s="992"/>
      <c r="GI125" s="992"/>
      <c r="GJ125" s="992"/>
      <c r="GK125" s="993"/>
    </row>
    <row r="126" spans="1:193" ht="4.5" customHeight="1" x14ac:dyDescent="0.15">
      <c r="A126" s="632"/>
      <c r="B126" s="633"/>
      <c r="C126" s="633"/>
      <c r="D126" s="633"/>
      <c r="E126" s="633"/>
      <c r="F126" s="633"/>
      <c r="G126" s="633"/>
      <c r="H126" s="633"/>
      <c r="I126" s="633"/>
      <c r="J126" s="634"/>
      <c r="K126" s="1088" t="s">
        <v>475</v>
      </c>
      <c r="L126" s="1089"/>
      <c r="M126" s="1089"/>
      <c r="N126" s="1089"/>
      <c r="O126" s="1089"/>
      <c r="P126" s="1089"/>
      <c r="Q126" s="1089"/>
      <c r="R126" s="1089"/>
      <c r="S126" s="1089"/>
      <c r="T126" s="1089"/>
      <c r="U126" s="1089"/>
      <c r="V126" s="1089"/>
      <c r="W126" s="1089"/>
      <c r="X126" s="1089"/>
      <c r="Y126" s="1089"/>
      <c r="Z126" s="1089"/>
      <c r="AA126" s="1089"/>
      <c r="AB126" s="1089"/>
      <c r="AC126" s="1089"/>
      <c r="AD126" s="1089"/>
      <c r="AE126" s="1089"/>
      <c r="AF126" s="1089"/>
      <c r="AG126" s="1089"/>
      <c r="AH126" s="1089"/>
      <c r="AI126" s="1089"/>
      <c r="AJ126" s="1089"/>
      <c r="AK126" s="1089"/>
      <c r="AL126" s="1089"/>
      <c r="AM126" s="1089"/>
      <c r="AN126" s="1089"/>
      <c r="AO126" s="1089"/>
      <c r="AP126" s="1089"/>
      <c r="AQ126" s="1089"/>
      <c r="AR126" s="1089"/>
      <c r="AS126" s="1089"/>
      <c r="AT126" s="1090"/>
      <c r="AU126" s="658" t="str">
        <f>IF(K118="特例",入力シート!H52,"")</f>
        <v/>
      </c>
      <c r="AV126" s="659"/>
      <c r="AW126" s="659"/>
      <c r="AX126" s="659"/>
      <c r="AY126" s="659"/>
      <c r="AZ126" s="659"/>
      <c r="BA126" s="659"/>
      <c r="BB126" s="659"/>
      <c r="BC126" s="659"/>
      <c r="BD126" s="659"/>
      <c r="BE126" s="659"/>
      <c r="BF126" s="660"/>
      <c r="BG126" s="474"/>
      <c r="BH126" s="474"/>
      <c r="BI126" s="696"/>
      <c r="BJ126" s="697"/>
      <c r="BK126" s="697"/>
      <c r="BL126" s="697"/>
      <c r="BM126" s="697"/>
      <c r="BN126" s="697"/>
      <c r="BO126" s="697"/>
      <c r="BP126" s="697"/>
      <c r="BQ126" s="697"/>
      <c r="BR126" s="697"/>
      <c r="BS126" s="697"/>
      <c r="BT126" s="697"/>
      <c r="BU126" s="697"/>
      <c r="BV126" s="698"/>
      <c r="BW126" s="699"/>
      <c r="BX126" s="700"/>
      <c r="BY126" s="656"/>
      <c r="BZ126" s="657"/>
      <c r="CA126" s="818"/>
      <c r="CB126" s="818"/>
      <c r="CC126" s="818"/>
      <c r="CD126" s="818"/>
      <c r="CE126" s="818"/>
      <c r="CF126" s="819"/>
      <c r="CG126" s="808"/>
      <c r="CH126" s="695"/>
      <c r="CI126" s="695"/>
      <c r="CJ126" s="695"/>
      <c r="CK126" s="695"/>
      <c r="CL126" s="754"/>
      <c r="CM126" s="832"/>
      <c r="CN126" s="695"/>
      <c r="CO126" s="695"/>
      <c r="CP126" s="695"/>
      <c r="CQ126" s="695"/>
      <c r="CR126" s="754"/>
      <c r="CT126" s="1294"/>
      <c r="CU126" s="1295"/>
      <c r="CV126" s="1295"/>
      <c r="CW126" s="1295"/>
      <c r="CX126" s="1295"/>
      <c r="CY126" s="1295"/>
      <c r="CZ126" s="1295"/>
      <c r="DA126" s="1296"/>
      <c r="DB126" s="1064"/>
      <c r="DC126" s="1065"/>
      <c r="DD126" s="1065"/>
      <c r="DE126" s="1065"/>
      <c r="DF126" s="1065"/>
      <c r="DG126" s="1066"/>
      <c r="DH126" s="616"/>
      <c r="DI126" s="616"/>
      <c r="DJ126" s="616"/>
      <c r="DK126" s="616"/>
      <c r="DL126" s="616"/>
      <c r="DM126" s="616"/>
      <c r="DN126" s="616"/>
      <c r="DO126" s="616"/>
      <c r="DP126" s="616"/>
      <c r="DQ126" s="616"/>
      <c r="DR126" s="616"/>
      <c r="DS126" s="616"/>
      <c r="DT126" s="616"/>
      <c r="DU126" s="616"/>
      <c r="DV126" s="616"/>
      <c r="DW126" s="616"/>
      <c r="DX126" s="616"/>
      <c r="DY126" s="616"/>
      <c r="DZ126" s="616"/>
      <c r="EA126" s="616"/>
      <c r="EB126" s="616"/>
      <c r="EC126" s="616"/>
      <c r="ED126" s="616"/>
      <c r="EE126" s="616"/>
      <c r="EF126" s="616"/>
      <c r="EG126" s="718"/>
      <c r="EH126" s="718"/>
      <c r="EI126" s="718"/>
      <c r="EJ126" s="718"/>
      <c r="EK126" s="718"/>
      <c r="EL126" s="718"/>
      <c r="EM126" s="718"/>
      <c r="EN126" s="718"/>
      <c r="EO126" s="718"/>
      <c r="EP126" s="718"/>
      <c r="EQ126" s="718"/>
      <c r="ER126" s="718"/>
      <c r="ES126" s="718"/>
      <c r="ET126" s="718"/>
      <c r="EU126" s="718"/>
      <c r="EV126" s="718"/>
      <c r="EW126" s="718"/>
      <c r="EX126" s="719"/>
      <c r="EY126" s="719"/>
      <c r="EZ126" s="719"/>
      <c r="FA126" s="719"/>
      <c r="FB126" s="719"/>
      <c r="FC126" s="719"/>
      <c r="FD126" s="861"/>
      <c r="FE126" s="609"/>
      <c r="FF126" s="609"/>
      <c r="FG126" s="609"/>
      <c r="FH126" s="609"/>
      <c r="FI126" s="810"/>
      <c r="FJ126" s="475"/>
      <c r="FK126" s="994"/>
      <c r="FL126" s="995"/>
      <c r="FM126" s="995"/>
      <c r="FN126" s="995"/>
      <c r="FO126" s="991"/>
      <c r="FP126" s="991"/>
      <c r="FQ126" s="991"/>
      <c r="FR126" s="991"/>
      <c r="FS126" s="991"/>
      <c r="FT126" s="991"/>
      <c r="FU126" s="991"/>
      <c r="FV126" s="991"/>
      <c r="FW126" s="991"/>
      <c r="FX126" s="991"/>
      <c r="FY126" s="992"/>
      <c r="FZ126" s="992"/>
      <c r="GA126" s="992"/>
      <c r="GB126" s="992"/>
      <c r="GC126" s="992"/>
      <c r="GD126" s="992"/>
      <c r="GE126" s="992"/>
      <c r="GF126" s="992"/>
      <c r="GG126" s="992"/>
      <c r="GH126" s="992"/>
      <c r="GI126" s="992"/>
      <c r="GJ126" s="992"/>
      <c r="GK126" s="993"/>
    </row>
    <row r="127" spans="1:193" ht="4.5" customHeight="1" x14ac:dyDescent="0.15">
      <c r="A127" s="632"/>
      <c r="B127" s="633"/>
      <c r="C127" s="633"/>
      <c r="D127" s="633"/>
      <c r="E127" s="633"/>
      <c r="F127" s="633"/>
      <c r="G127" s="633"/>
      <c r="H127" s="633"/>
      <c r="I127" s="633"/>
      <c r="J127" s="634"/>
      <c r="K127" s="1091"/>
      <c r="L127" s="1092"/>
      <c r="M127" s="1092"/>
      <c r="N127" s="1092"/>
      <c r="O127" s="1092"/>
      <c r="P127" s="1092"/>
      <c r="Q127" s="1092"/>
      <c r="R127" s="1092"/>
      <c r="S127" s="1092"/>
      <c r="T127" s="1092"/>
      <c r="U127" s="1092"/>
      <c r="V127" s="1092"/>
      <c r="W127" s="1092"/>
      <c r="X127" s="1092"/>
      <c r="Y127" s="1092"/>
      <c r="Z127" s="1092"/>
      <c r="AA127" s="1092"/>
      <c r="AB127" s="1092"/>
      <c r="AC127" s="1092"/>
      <c r="AD127" s="1092"/>
      <c r="AE127" s="1092"/>
      <c r="AF127" s="1092"/>
      <c r="AG127" s="1092"/>
      <c r="AH127" s="1092"/>
      <c r="AI127" s="1092"/>
      <c r="AJ127" s="1092"/>
      <c r="AK127" s="1092"/>
      <c r="AL127" s="1092"/>
      <c r="AM127" s="1092"/>
      <c r="AN127" s="1092"/>
      <c r="AO127" s="1092"/>
      <c r="AP127" s="1092"/>
      <c r="AQ127" s="1092"/>
      <c r="AR127" s="1092"/>
      <c r="AS127" s="1092"/>
      <c r="AT127" s="1093"/>
      <c r="AU127" s="661"/>
      <c r="AV127" s="662"/>
      <c r="AW127" s="662"/>
      <c r="AX127" s="662"/>
      <c r="AY127" s="662"/>
      <c r="AZ127" s="662"/>
      <c r="BA127" s="662"/>
      <c r="BB127" s="662"/>
      <c r="BC127" s="662"/>
      <c r="BD127" s="662"/>
      <c r="BE127" s="662"/>
      <c r="BF127" s="663"/>
      <c r="BG127" s="474"/>
      <c r="BH127" s="474"/>
      <c r="BI127" s="696"/>
      <c r="BJ127" s="697"/>
      <c r="BK127" s="697"/>
      <c r="BL127" s="697"/>
      <c r="BM127" s="697"/>
      <c r="BN127" s="697"/>
      <c r="BO127" s="697"/>
      <c r="BP127" s="697"/>
      <c r="BQ127" s="697"/>
      <c r="BR127" s="697"/>
      <c r="BS127" s="697"/>
      <c r="BT127" s="697"/>
      <c r="BU127" s="697"/>
      <c r="BV127" s="698"/>
      <c r="BW127" s="699"/>
      <c r="BX127" s="700"/>
      <c r="BY127" s="656"/>
      <c r="BZ127" s="657"/>
      <c r="CA127" s="818"/>
      <c r="CB127" s="818"/>
      <c r="CC127" s="818"/>
      <c r="CD127" s="818"/>
      <c r="CE127" s="818"/>
      <c r="CF127" s="819"/>
      <c r="CG127" s="808"/>
      <c r="CH127" s="695"/>
      <c r="CI127" s="695"/>
      <c r="CJ127" s="695"/>
      <c r="CK127" s="695"/>
      <c r="CL127" s="754"/>
      <c r="CM127" s="832"/>
      <c r="CN127" s="695"/>
      <c r="CO127" s="695"/>
      <c r="CP127" s="695"/>
      <c r="CQ127" s="695"/>
      <c r="CR127" s="754"/>
      <c r="CT127" s="1294"/>
      <c r="CU127" s="1295"/>
      <c r="CV127" s="1295"/>
      <c r="CW127" s="1295"/>
      <c r="CX127" s="1295"/>
      <c r="CY127" s="1295"/>
      <c r="CZ127" s="1295"/>
      <c r="DA127" s="1296"/>
      <c r="DB127" s="1064"/>
      <c r="DC127" s="1065"/>
      <c r="DD127" s="1065"/>
      <c r="DE127" s="1065"/>
      <c r="DF127" s="1065"/>
      <c r="DG127" s="1066"/>
      <c r="DH127" s="616"/>
      <c r="DI127" s="616"/>
      <c r="DJ127" s="616"/>
      <c r="DK127" s="616"/>
      <c r="DL127" s="616"/>
      <c r="DM127" s="616"/>
      <c r="DN127" s="616"/>
      <c r="DO127" s="616"/>
      <c r="DP127" s="616"/>
      <c r="DQ127" s="616"/>
      <c r="DR127" s="616"/>
      <c r="DS127" s="616"/>
      <c r="DT127" s="616"/>
      <c r="DU127" s="616"/>
      <c r="DV127" s="616"/>
      <c r="DW127" s="616"/>
      <c r="DX127" s="616"/>
      <c r="DY127" s="616"/>
      <c r="DZ127" s="616"/>
      <c r="EA127" s="616"/>
      <c r="EB127" s="616"/>
      <c r="EC127" s="616"/>
      <c r="ED127" s="616"/>
      <c r="EE127" s="616"/>
      <c r="EF127" s="616"/>
      <c r="EG127" s="718"/>
      <c r="EH127" s="718"/>
      <c r="EI127" s="718"/>
      <c r="EJ127" s="718"/>
      <c r="EK127" s="718"/>
      <c r="EL127" s="718"/>
      <c r="EM127" s="718"/>
      <c r="EN127" s="718"/>
      <c r="EO127" s="718"/>
      <c r="EP127" s="718"/>
      <c r="EQ127" s="718"/>
      <c r="ER127" s="718"/>
      <c r="ES127" s="718"/>
      <c r="ET127" s="718"/>
      <c r="EU127" s="718"/>
      <c r="EV127" s="718"/>
      <c r="EW127" s="718"/>
      <c r="EX127" s="719"/>
      <c r="EY127" s="719"/>
      <c r="EZ127" s="719"/>
      <c r="FA127" s="719"/>
      <c r="FB127" s="719"/>
      <c r="FC127" s="719"/>
      <c r="FD127" s="861"/>
      <c r="FE127" s="609"/>
      <c r="FF127" s="609"/>
      <c r="FG127" s="609"/>
      <c r="FH127" s="609"/>
      <c r="FI127" s="810"/>
      <c r="FJ127" s="475"/>
      <c r="FK127" s="994" t="s">
        <v>123</v>
      </c>
      <c r="FL127" s="995"/>
      <c r="FM127" s="995"/>
      <c r="FN127" s="995"/>
      <c r="FO127" s="991" t="str">
        <f>IF(入力シート!$I28="","",入力シート!$I28)</f>
        <v/>
      </c>
      <c r="FP127" s="991"/>
      <c r="FQ127" s="991"/>
      <c r="FR127" s="991"/>
      <c r="FS127" s="991"/>
      <c r="FT127" s="991"/>
      <c r="FU127" s="991"/>
      <c r="FV127" s="991"/>
      <c r="FW127" s="991"/>
      <c r="FX127" s="991"/>
      <c r="FY127" s="992" t="str">
        <f>IF(入力シート!$H28="","",入力シート!$H28)</f>
        <v/>
      </c>
      <c r="FZ127" s="992"/>
      <c r="GA127" s="992"/>
      <c r="GB127" s="992"/>
      <c r="GC127" s="992"/>
      <c r="GD127" s="992"/>
      <c r="GE127" s="992"/>
      <c r="GF127" s="992"/>
      <c r="GG127" s="992"/>
      <c r="GH127" s="992"/>
      <c r="GI127" s="992"/>
      <c r="GJ127" s="992"/>
      <c r="GK127" s="993"/>
    </row>
    <row r="128" spans="1:193" ht="4.5" customHeight="1" x14ac:dyDescent="0.15">
      <c r="A128" s="632"/>
      <c r="B128" s="633"/>
      <c r="C128" s="633"/>
      <c r="D128" s="633"/>
      <c r="E128" s="633"/>
      <c r="F128" s="633"/>
      <c r="G128" s="633"/>
      <c r="H128" s="633"/>
      <c r="I128" s="633"/>
      <c r="J128" s="634"/>
      <c r="K128" s="1091"/>
      <c r="L128" s="1092"/>
      <c r="M128" s="1092"/>
      <c r="N128" s="1092"/>
      <c r="O128" s="1092"/>
      <c r="P128" s="1092"/>
      <c r="Q128" s="1092"/>
      <c r="R128" s="1092"/>
      <c r="S128" s="1092"/>
      <c r="T128" s="1092"/>
      <c r="U128" s="1092"/>
      <c r="V128" s="1092"/>
      <c r="W128" s="1092"/>
      <c r="X128" s="1092"/>
      <c r="Y128" s="1092"/>
      <c r="Z128" s="1092"/>
      <c r="AA128" s="1092"/>
      <c r="AB128" s="1092"/>
      <c r="AC128" s="1092"/>
      <c r="AD128" s="1092"/>
      <c r="AE128" s="1092"/>
      <c r="AF128" s="1092"/>
      <c r="AG128" s="1092"/>
      <c r="AH128" s="1092"/>
      <c r="AI128" s="1092"/>
      <c r="AJ128" s="1092"/>
      <c r="AK128" s="1092"/>
      <c r="AL128" s="1092"/>
      <c r="AM128" s="1092"/>
      <c r="AN128" s="1092"/>
      <c r="AO128" s="1092"/>
      <c r="AP128" s="1092"/>
      <c r="AQ128" s="1092"/>
      <c r="AR128" s="1092"/>
      <c r="AS128" s="1092"/>
      <c r="AT128" s="1093"/>
      <c r="AU128" s="661"/>
      <c r="AV128" s="662"/>
      <c r="AW128" s="662"/>
      <c r="AX128" s="662"/>
      <c r="AY128" s="662"/>
      <c r="AZ128" s="662"/>
      <c r="BA128" s="662"/>
      <c r="BB128" s="662"/>
      <c r="BC128" s="662"/>
      <c r="BD128" s="662"/>
      <c r="BE128" s="662"/>
      <c r="BF128" s="663"/>
      <c r="BG128" s="474"/>
      <c r="BH128" s="474"/>
      <c r="BI128" s="714"/>
      <c r="BJ128" s="715"/>
      <c r="BK128" s="715"/>
      <c r="BL128" s="715"/>
      <c r="BM128" s="715"/>
      <c r="BN128" s="715"/>
      <c r="BO128" s="715"/>
      <c r="BP128" s="715"/>
      <c r="BQ128" s="715"/>
      <c r="BR128" s="715"/>
      <c r="BS128" s="715"/>
      <c r="BT128" s="715"/>
      <c r="BU128" s="715"/>
      <c r="BV128" s="716"/>
      <c r="BW128" s="699"/>
      <c r="BX128" s="700"/>
      <c r="BY128" s="656"/>
      <c r="BZ128" s="657"/>
      <c r="CA128" s="818"/>
      <c r="CB128" s="818"/>
      <c r="CC128" s="818"/>
      <c r="CD128" s="818"/>
      <c r="CE128" s="818"/>
      <c r="CF128" s="819"/>
      <c r="CG128" s="808"/>
      <c r="CH128" s="695"/>
      <c r="CI128" s="695"/>
      <c r="CJ128" s="695"/>
      <c r="CK128" s="695"/>
      <c r="CL128" s="754"/>
      <c r="CM128" s="832"/>
      <c r="CN128" s="695"/>
      <c r="CO128" s="695"/>
      <c r="CP128" s="695"/>
      <c r="CQ128" s="695"/>
      <c r="CR128" s="754"/>
      <c r="CT128" s="1294"/>
      <c r="CU128" s="1295"/>
      <c r="CV128" s="1295"/>
      <c r="CW128" s="1295"/>
      <c r="CX128" s="1295"/>
      <c r="CY128" s="1295"/>
      <c r="CZ128" s="1295"/>
      <c r="DA128" s="1296"/>
      <c r="DB128" s="1067"/>
      <c r="DC128" s="1068"/>
      <c r="DD128" s="1068"/>
      <c r="DE128" s="1068"/>
      <c r="DF128" s="1068"/>
      <c r="DG128" s="1069"/>
      <c r="DH128" s="616"/>
      <c r="DI128" s="616"/>
      <c r="DJ128" s="616"/>
      <c r="DK128" s="616"/>
      <c r="DL128" s="616"/>
      <c r="DM128" s="616"/>
      <c r="DN128" s="616"/>
      <c r="DO128" s="616"/>
      <c r="DP128" s="616"/>
      <c r="DQ128" s="616"/>
      <c r="DR128" s="616"/>
      <c r="DS128" s="616"/>
      <c r="DT128" s="616"/>
      <c r="DU128" s="616"/>
      <c r="DV128" s="616"/>
      <c r="DW128" s="616"/>
      <c r="DX128" s="616"/>
      <c r="DY128" s="616"/>
      <c r="DZ128" s="616"/>
      <c r="EA128" s="616"/>
      <c r="EB128" s="616"/>
      <c r="EC128" s="616"/>
      <c r="ED128" s="616"/>
      <c r="EE128" s="616"/>
      <c r="EF128" s="616"/>
      <c r="EG128" s="718"/>
      <c r="EH128" s="718"/>
      <c r="EI128" s="718"/>
      <c r="EJ128" s="718"/>
      <c r="EK128" s="718"/>
      <c r="EL128" s="718"/>
      <c r="EM128" s="718"/>
      <c r="EN128" s="718"/>
      <c r="EO128" s="718"/>
      <c r="EP128" s="718"/>
      <c r="EQ128" s="718"/>
      <c r="ER128" s="718"/>
      <c r="ES128" s="718"/>
      <c r="ET128" s="718"/>
      <c r="EU128" s="718"/>
      <c r="EV128" s="718"/>
      <c r="EW128" s="718"/>
      <c r="EX128" s="719"/>
      <c r="EY128" s="719"/>
      <c r="EZ128" s="719"/>
      <c r="FA128" s="719"/>
      <c r="FB128" s="719"/>
      <c r="FC128" s="719"/>
      <c r="FD128" s="863"/>
      <c r="FE128" s="864"/>
      <c r="FF128" s="864"/>
      <c r="FG128" s="864"/>
      <c r="FH128" s="864"/>
      <c r="FI128" s="811"/>
      <c r="FJ128" s="475"/>
      <c r="FK128" s="994"/>
      <c r="FL128" s="995"/>
      <c r="FM128" s="995"/>
      <c r="FN128" s="995"/>
      <c r="FO128" s="991"/>
      <c r="FP128" s="991"/>
      <c r="FQ128" s="991"/>
      <c r="FR128" s="991"/>
      <c r="FS128" s="991"/>
      <c r="FT128" s="991"/>
      <c r="FU128" s="991"/>
      <c r="FV128" s="991"/>
      <c r="FW128" s="991"/>
      <c r="FX128" s="991"/>
      <c r="FY128" s="992"/>
      <c r="FZ128" s="992"/>
      <c r="GA128" s="992"/>
      <c r="GB128" s="992"/>
      <c r="GC128" s="992"/>
      <c r="GD128" s="992"/>
      <c r="GE128" s="992"/>
      <c r="GF128" s="992"/>
      <c r="GG128" s="992"/>
      <c r="GH128" s="992"/>
      <c r="GI128" s="992"/>
      <c r="GJ128" s="992"/>
      <c r="GK128" s="993"/>
    </row>
    <row r="129" spans="1:193" ht="4.5" customHeight="1" x14ac:dyDescent="0.15">
      <c r="A129" s="691"/>
      <c r="B129" s="692"/>
      <c r="C129" s="692"/>
      <c r="D129" s="692"/>
      <c r="E129" s="692"/>
      <c r="F129" s="692"/>
      <c r="G129" s="692"/>
      <c r="H129" s="692"/>
      <c r="I129" s="692"/>
      <c r="J129" s="693"/>
      <c r="K129" s="1094"/>
      <c r="L129" s="1095"/>
      <c r="M129" s="1095"/>
      <c r="N129" s="1095"/>
      <c r="O129" s="1095"/>
      <c r="P129" s="1095"/>
      <c r="Q129" s="1095"/>
      <c r="R129" s="1095"/>
      <c r="S129" s="1095"/>
      <c r="T129" s="1095"/>
      <c r="U129" s="1095"/>
      <c r="V129" s="1095"/>
      <c r="W129" s="1095"/>
      <c r="X129" s="1095"/>
      <c r="Y129" s="1095"/>
      <c r="Z129" s="1095"/>
      <c r="AA129" s="1095"/>
      <c r="AB129" s="1095"/>
      <c r="AC129" s="1095"/>
      <c r="AD129" s="1095"/>
      <c r="AE129" s="1095"/>
      <c r="AF129" s="1095"/>
      <c r="AG129" s="1095"/>
      <c r="AH129" s="1095"/>
      <c r="AI129" s="1095"/>
      <c r="AJ129" s="1095"/>
      <c r="AK129" s="1095"/>
      <c r="AL129" s="1095"/>
      <c r="AM129" s="1095"/>
      <c r="AN129" s="1095"/>
      <c r="AO129" s="1095"/>
      <c r="AP129" s="1095"/>
      <c r="AQ129" s="1095"/>
      <c r="AR129" s="1095"/>
      <c r="AS129" s="1095"/>
      <c r="AT129" s="1096"/>
      <c r="AU129" s="1085"/>
      <c r="AV129" s="1086"/>
      <c r="AW129" s="1086"/>
      <c r="AX129" s="1086"/>
      <c r="AY129" s="1086"/>
      <c r="AZ129" s="1086"/>
      <c r="BA129" s="1086"/>
      <c r="BB129" s="1086"/>
      <c r="BC129" s="1086"/>
      <c r="BD129" s="1086"/>
      <c r="BE129" s="1086"/>
      <c r="BF129" s="1087"/>
      <c r="BG129" s="474"/>
      <c r="BH129" s="474"/>
      <c r="BI129" s="509"/>
      <c r="BJ129" s="510"/>
      <c r="BK129" s="812" t="s">
        <v>73</v>
      </c>
      <c r="BL129" s="813"/>
      <c r="BM129" s="813"/>
      <c r="BN129" s="813"/>
      <c r="BO129" s="813"/>
      <c r="BP129" s="813"/>
      <c r="BQ129" s="813"/>
      <c r="BR129" s="813"/>
      <c r="BS129" s="813"/>
      <c r="BT129" s="813"/>
      <c r="BU129" s="813"/>
      <c r="BV129" s="813"/>
      <c r="BW129" s="699">
        <v>117</v>
      </c>
      <c r="BX129" s="700"/>
      <c r="BY129" s="656"/>
      <c r="BZ129" s="657"/>
      <c r="CA129" s="695" t="str">
        <f>入力シート!$AA30</f>
        <v/>
      </c>
      <c r="CB129" s="695"/>
      <c r="CC129" s="695" t="str">
        <f>入力シート!$AB30</f>
        <v/>
      </c>
      <c r="CD129" s="695"/>
      <c r="CE129" s="695" t="str">
        <f>入力シート!$AC30</f>
        <v/>
      </c>
      <c r="CF129" s="805"/>
      <c r="CG129" s="808" t="str">
        <f>入力シート!$AD30</f>
        <v/>
      </c>
      <c r="CH129" s="695"/>
      <c r="CI129" s="695" t="str">
        <f>入力シート!$AE30</f>
        <v/>
      </c>
      <c r="CJ129" s="695"/>
      <c r="CK129" s="695" t="str">
        <f>入力シート!$AF30</f>
        <v/>
      </c>
      <c r="CL129" s="754"/>
      <c r="CM129" s="832" t="str">
        <f>入力シート!$AG30</f>
        <v/>
      </c>
      <c r="CN129" s="695"/>
      <c r="CO129" s="695" t="str">
        <f>入力シート!$AH30</f>
        <v/>
      </c>
      <c r="CP129" s="695"/>
      <c r="CQ129" s="695" t="str">
        <f>入力シート!$AI30</f>
        <v/>
      </c>
      <c r="CR129" s="754"/>
      <c r="CT129" s="1294"/>
      <c r="CU129" s="1295"/>
      <c r="CV129" s="1295"/>
      <c r="CW129" s="1295"/>
      <c r="CX129" s="1295"/>
      <c r="CY129" s="1295"/>
      <c r="CZ129" s="1295"/>
      <c r="DA129" s="1296"/>
      <c r="DB129" s="777" t="s">
        <v>91</v>
      </c>
      <c r="DC129" s="737"/>
      <c r="DD129" s="737"/>
      <c r="DE129" s="737"/>
      <c r="DF129" s="737"/>
      <c r="DG129" s="737"/>
      <c r="DH129" s="737"/>
      <c r="DI129" s="737"/>
      <c r="DJ129" s="737"/>
      <c r="DK129" s="737"/>
      <c r="DL129" s="737"/>
      <c r="DM129" s="737"/>
      <c r="DN129" s="737"/>
      <c r="DO129" s="737"/>
      <c r="DP129" s="737"/>
      <c r="DQ129" s="737"/>
      <c r="DR129" s="737"/>
      <c r="DS129" s="737"/>
      <c r="DT129" s="737"/>
      <c r="DU129" s="737"/>
      <c r="DV129" s="737"/>
      <c r="DW129" s="737"/>
      <c r="DX129" s="737"/>
      <c r="DY129" s="737"/>
      <c r="DZ129" s="737"/>
      <c r="EA129" s="737"/>
      <c r="EB129" s="737"/>
      <c r="EC129" s="737"/>
      <c r="ED129" s="737"/>
      <c r="EE129" s="737"/>
      <c r="EF129" s="737"/>
      <c r="EG129" s="737"/>
      <c r="EH129" s="737"/>
      <c r="EI129" s="737"/>
      <c r="EJ129" s="737"/>
      <c r="EK129" s="778"/>
      <c r="EL129" s="731" t="s">
        <v>391</v>
      </c>
      <c r="EM129" s="732"/>
      <c r="EN129" s="732"/>
      <c r="EO129" s="732"/>
      <c r="EP129" s="732"/>
      <c r="EQ129" s="732"/>
      <c r="ER129" s="732"/>
      <c r="ES129" s="732"/>
      <c r="ET129" s="732"/>
      <c r="EU129" s="732"/>
      <c r="EV129" s="732"/>
      <c r="EW129" s="733"/>
      <c r="EX129" s="737" t="s">
        <v>28</v>
      </c>
      <c r="EY129" s="732"/>
      <c r="EZ129" s="732"/>
      <c r="FA129" s="732"/>
      <c r="FB129" s="732"/>
      <c r="FC129" s="732"/>
      <c r="FD129" s="732"/>
      <c r="FE129" s="732"/>
      <c r="FF129" s="732"/>
      <c r="FG129" s="732"/>
      <c r="FH129" s="732"/>
      <c r="FI129" s="738"/>
      <c r="FJ129" s="478"/>
      <c r="FK129" s="994"/>
      <c r="FL129" s="995"/>
      <c r="FM129" s="995"/>
      <c r="FN129" s="995"/>
      <c r="FO129" s="991"/>
      <c r="FP129" s="991"/>
      <c r="FQ129" s="991"/>
      <c r="FR129" s="991"/>
      <c r="FS129" s="991"/>
      <c r="FT129" s="991"/>
      <c r="FU129" s="991"/>
      <c r="FV129" s="991"/>
      <c r="FW129" s="991"/>
      <c r="FX129" s="991"/>
      <c r="FY129" s="992"/>
      <c r="FZ129" s="992"/>
      <c r="GA129" s="992"/>
      <c r="GB129" s="992"/>
      <c r="GC129" s="992"/>
      <c r="GD129" s="992"/>
      <c r="GE129" s="992"/>
      <c r="GF129" s="992"/>
      <c r="GG129" s="992"/>
      <c r="GH129" s="992"/>
      <c r="GI129" s="992"/>
      <c r="GJ129" s="992"/>
      <c r="GK129" s="993"/>
    </row>
    <row r="130" spans="1:193" ht="4.5" customHeight="1" x14ac:dyDescent="0.15">
      <c r="A130" s="971" t="s">
        <v>213</v>
      </c>
      <c r="B130" s="1127"/>
      <c r="C130" s="1127"/>
      <c r="D130" s="1127"/>
      <c r="E130" s="1127"/>
      <c r="F130" s="1127"/>
      <c r="G130" s="1127"/>
      <c r="H130" s="1127"/>
      <c r="I130" s="1127"/>
      <c r="J130" s="1127"/>
      <c r="K130" s="638" t="s">
        <v>19</v>
      </c>
      <c r="L130" s="638"/>
      <c r="M130" s="638"/>
      <c r="N130" s="638"/>
      <c r="O130" s="638"/>
      <c r="P130" s="638"/>
      <c r="Q130" s="638"/>
      <c r="R130" s="638" t="s">
        <v>20</v>
      </c>
      <c r="S130" s="638"/>
      <c r="T130" s="638"/>
      <c r="U130" s="638"/>
      <c r="V130" s="638"/>
      <c r="W130" s="638"/>
      <c r="X130" s="638"/>
      <c r="Y130" s="638"/>
      <c r="Z130" s="638"/>
      <c r="AA130" s="638" t="s">
        <v>19</v>
      </c>
      <c r="AB130" s="638"/>
      <c r="AC130" s="638"/>
      <c r="AD130" s="638"/>
      <c r="AE130" s="638"/>
      <c r="AF130" s="638"/>
      <c r="AG130" s="638"/>
      <c r="AH130" s="638" t="s">
        <v>20</v>
      </c>
      <c r="AI130" s="638"/>
      <c r="AJ130" s="638"/>
      <c r="AK130" s="638"/>
      <c r="AL130" s="638"/>
      <c r="AM130" s="638"/>
      <c r="AN130" s="638"/>
      <c r="AO130" s="638"/>
      <c r="AP130" s="638"/>
      <c r="AQ130" s="638" t="s">
        <v>19</v>
      </c>
      <c r="AR130" s="638"/>
      <c r="AS130" s="638"/>
      <c r="AT130" s="638"/>
      <c r="AU130" s="638"/>
      <c r="AV130" s="638"/>
      <c r="AW130" s="638"/>
      <c r="AX130" s="638" t="s">
        <v>20</v>
      </c>
      <c r="AY130" s="638"/>
      <c r="AZ130" s="638"/>
      <c r="BA130" s="638"/>
      <c r="BB130" s="638"/>
      <c r="BC130" s="638"/>
      <c r="BD130" s="638"/>
      <c r="BE130" s="638"/>
      <c r="BF130" s="976"/>
      <c r="BG130" s="474"/>
      <c r="BH130" s="474"/>
      <c r="BI130" s="509"/>
      <c r="BJ130" s="510"/>
      <c r="BK130" s="812"/>
      <c r="BL130" s="813"/>
      <c r="BM130" s="813"/>
      <c r="BN130" s="813"/>
      <c r="BO130" s="813"/>
      <c r="BP130" s="813"/>
      <c r="BQ130" s="813"/>
      <c r="BR130" s="813"/>
      <c r="BS130" s="813"/>
      <c r="BT130" s="813"/>
      <c r="BU130" s="813"/>
      <c r="BV130" s="813"/>
      <c r="BW130" s="699"/>
      <c r="BX130" s="700"/>
      <c r="BY130" s="656"/>
      <c r="BZ130" s="657"/>
      <c r="CA130" s="695"/>
      <c r="CB130" s="695"/>
      <c r="CC130" s="695"/>
      <c r="CD130" s="695"/>
      <c r="CE130" s="695"/>
      <c r="CF130" s="805"/>
      <c r="CG130" s="808"/>
      <c r="CH130" s="695"/>
      <c r="CI130" s="695"/>
      <c r="CJ130" s="695"/>
      <c r="CK130" s="695"/>
      <c r="CL130" s="754"/>
      <c r="CM130" s="832"/>
      <c r="CN130" s="695"/>
      <c r="CO130" s="695"/>
      <c r="CP130" s="695"/>
      <c r="CQ130" s="695"/>
      <c r="CR130" s="754"/>
      <c r="CT130" s="1294"/>
      <c r="CU130" s="1295"/>
      <c r="CV130" s="1295"/>
      <c r="CW130" s="1295"/>
      <c r="CX130" s="1295"/>
      <c r="CY130" s="1295"/>
      <c r="CZ130" s="1295"/>
      <c r="DA130" s="1296"/>
      <c r="DB130" s="779"/>
      <c r="DC130" s="780"/>
      <c r="DD130" s="780"/>
      <c r="DE130" s="780"/>
      <c r="DF130" s="780"/>
      <c r="DG130" s="780"/>
      <c r="DH130" s="780"/>
      <c r="DI130" s="780"/>
      <c r="DJ130" s="780"/>
      <c r="DK130" s="780"/>
      <c r="DL130" s="780"/>
      <c r="DM130" s="780"/>
      <c r="DN130" s="780"/>
      <c r="DO130" s="780"/>
      <c r="DP130" s="780"/>
      <c r="DQ130" s="780"/>
      <c r="DR130" s="780"/>
      <c r="DS130" s="780"/>
      <c r="DT130" s="780"/>
      <c r="DU130" s="780"/>
      <c r="DV130" s="780"/>
      <c r="DW130" s="780"/>
      <c r="DX130" s="780"/>
      <c r="DY130" s="780"/>
      <c r="DZ130" s="780"/>
      <c r="EA130" s="780"/>
      <c r="EB130" s="780"/>
      <c r="EC130" s="780"/>
      <c r="ED130" s="780"/>
      <c r="EE130" s="780"/>
      <c r="EF130" s="780"/>
      <c r="EG130" s="780"/>
      <c r="EH130" s="780"/>
      <c r="EI130" s="780"/>
      <c r="EJ130" s="780"/>
      <c r="EK130" s="781"/>
      <c r="EL130" s="734"/>
      <c r="EM130" s="735"/>
      <c r="EN130" s="735"/>
      <c r="EO130" s="735"/>
      <c r="EP130" s="735"/>
      <c r="EQ130" s="735"/>
      <c r="ER130" s="735"/>
      <c r="ES130" s="735"/>
      <c r="ET130" s="735"/>
      <c r="EU130" s="735"/>
      <c r="EV130" s="735"/>
      <c r="EW130" s="736"/>
      <c r="EX130" s="735"/>
      <c r="EY130" s="735"/>
      <c r="EZ130" s="735"/>
      <c r="FA130" s="735"/>
      <c r="FB130" s="735"/>
      <c r="FC130" s="735"/>
      <c r="FD130" s="735"/>
      <c r="FE130" s="735"/>
      <c r="FF130" s="735"/>
      <c r="FG130" s="735"/>
      <c r="FH130" s="735"/>
      <c r="FI130" s="739"/>
      <c r="FJ130" s="478"/>
      <c r="FK130" s="994"/>
      <c r="FL130" s="995"/>
      <c r="FM130" s="995"/>
      <c r="FN130" s="995"/>
      <c r="FO130" s="991"/>
      <c r="FP130" s="991"/>
      <c r="FQ130" s="991"/>
      <c r="FR130" s="991"/>
      <c r="FS130" s="991"/>
      <c r="FT130" s="991"/>
      <c r="FU130" s="991"/>
      <c r="FV130" s="991"/>
      <c r="FW130" s="991"/>
      <c r="FX130" s="991"/>
      <c r="FY130" s="992"/>
      <c r="FZ130" s="992"/>
      <c r="GA130" s="992"/>
      <c r="GB130" s="992"/>
      <c r="GC130" s="992"/>
      <c r="GD130" s="992"/>
      <c r="GE130" s="992"/>
      <c r="GF130" s="992"/>
      <c r="GG130" s="992"/>
      <c r="GH130" s="992"/>
      <c r="GI130" s="992"/>
      <c r="GJ130" s="992"/>
      <c r="GK130" s="993"/>
    </row>
    <row r="131" spans="1:193" ht="4.5" customHeight="1" x14ac:dyDescent="0.15">
      <c r="A131" s="1128"/>
      <c r="B131" s="1127"/>
      <c r="C131" s="1127"/>
      <c r="D131" s="1127"/>
      <c r="E131" s="1127"/>
      <c r="F131" s="1127"/>
      <c r="G131" s="1127"/>
      <c r="H131" s="1127"/>
      <c r="I131" s="1127"/>
      <c r="J131" s="1127"/>
      <c r="K131" s="638"/>
      <c r="L131" s="638"/>
      <c r="M131" s="638"/>
      <c r="N131" s="638"/>
      <c r="O131" s="638"/>
      <c r="P131" s="638"/>
      <c r="Q131" s="638"/>
      <c r="R131" s="638"/>
      <c r="S131" s="638"/>
      <c r="T131" s="638"/>
      <c r="U131" s="638"/>
      <c r="V131" s="638"/>
      <c r="W131" s="638"/>
      <c r="X131" s="638"/>
      <c r="Y131" s="638"/>
      <c r="Z131" s="638"/>
      <c r="AA131" s="638"/>
      <c r="AB131" s="638"/>
      <c r="AC131" s="638"/>
      <c r="AD131" s="638"/>
      <c r="AE131" s="638"/>
      <c r="AF131" s="638"/>
      <c r="AG131" s="638"/>
      <c r="AH131" s="638"/>
      <c r="AI131" s="638"/>
      <c r="AJ131" s="638"/>
      <c r="AK131" s="638"/>
      <c r="AL131" s="638"/>
      <c r="AM131" s="638"/>
      <c r="AN131" s="638"/>
      <c r="AO131" s="638"/>
      <c r="AP131" s="638"/>
      <c r="AQ131" s="638"/>
      <c r="AR131" s="638"/>
      <c r="AS131" s="638"/>
      <c r="AT131" s="638"/>
      <c r="AU131" s="638"/>
      <c r="AV131" s="638"/>
      <c r="AW131" s="638"/>
      <c r="AX131" s="638"/>
      <c r="AY131" s="638"/>
      <c r="AZ131" s="638"/>
      <c r="BA131" s="638"/>
      <c r="BB131" s="638"/>
      <c r="BC131" s="638"/>
      <c r="BD131" s="638"/>
      <c r="BE131" s="638"/>
      <c r="BF131" s="976"/>
      <c r="BG131" s="474"/>
      <c r="BH131" s="474"/>
      <c r="BI131" s="509"/>
      <c r="BJ131" s="510"/>
      <c r="BK131" s="812"/>
      <c r="BL131" s="813"/>
      <c r="BM131" s="813"/>
      <c r="BN131" s="813"/>
      <c r="BO131" s="813"/>
      <c r="BP131" s="813"/>
      <c r="BQ131" s="813"/>
      <c r="BR131" s="813"/>
      <c r="BS131" s="813"/>
      <c r="BT131" s="813"/>
      <c r="BU131" s="813"/>
      <c r="BV131" s="813"/>
      <c r="BW131" s="699"/>
      <c r="BX131" s="700"/>
      <c r="BY131" s="656"/>
      <c r="BZ131" s="657"/>
      <c r="CA131" s="695"/>
      <c r="CB131" s="695"/>
      <c r="CC131" s="695"/>
      <c r="CD131" s="695"/>
      <c r="CE131" s="695"/>
      <c r="CF131" s="805"/>
      <c r="CG131" s="808"/>
      <c r="CH131" s="695"/>
      <c r="CI131" s="695"/>
      <c r="CJ131" s="695"/>
      <c r="CK131" s="695"/>
      <c r="CL131" s="754"/>
      <c r="CM131" s="832"/>
      <c r="CN131" s="695"/>
      <c r="CO131" s="695"/>
      <c r="CP131" s="695"/>
      <c r="CQ131" s="695"/>
      <c r="CR131" s="754"/>
      <c r="CT131" s="1294"/>
      <c r="CU131" s="1295"/>
      <c r="CV131" s="1295"/>
      <c r="CW131" s="1295"/>
      <c r="CX131" s="1295"/>
      <c r="CY131" s="1295"/>
      <c r="CZ131" s="1295"/>
      <c r="DA131" s="1296"/>
      <c r="DB131" s="782" t="str">
        <f>入力シート!AA89</f>
        <v/>
      </c>
      <c r="DC131" s="783"/>
      <c r="DD131" s="783"/>
      <c r="DE131" s="783" t="str">
        <f>入力シート!AB89</f>
        <v/>
      </c>
      <c r="DF131" s="783"/>
      <c r="DG131" s="783"/>
      <c r="DH131" s="783" t="str">
        <f>入力シート!AC89</f>
        <v/>
      </c>
      <c r="DI131" s="783"/>
      <c r="DJ131" s="783"/>
      <c r="DK131" s="783" t="str">
        <f>入力シート!AD89</f>
        <v/>
      </c>
      <c r="DL131" s="783"/>
      <c r="DM131" s="783"/>
      <c r="DN131" s="783" t="str">
        <f>入力シート!AE89</f>
        <v/>
      </c>
      <c r="DO131" s="783"/>
      <c r="DP131" s="783"/>
      <c r="DQ131" s="783" t="str">
        <f>入力シート!AF89</f>
        <v/>
      </c>
      <c r="DR131" s="783"/>
      <c r="DS131" s="783"/>
      <c r="DT131" s="783" t="str">
        <f>入力シート!AG89</f>
        <v/>
      </c>
      <c r="DU131" s="783"/>
      <c r="DV131" s="783"/>
      <c r="DW131" s="783" t="str">
        <f>入力シート!AH89</f>
        <v/>
      </c>
      <c r="DX131" s="783"/>
      <c r="DY131" s="783"/>
      <c r="DZ131" s="783" t="str">
        <f>入力シート!AI89</f>
        <v/>
      </c>
      <c r="EA131" s="783"/>
      <c r="EB131" s="783"/>
      <c r="EC131" s="783" t="str">
        <f>入力シート!AJ89</f>
        <v/>
      </c>
      <c r="ED131" s="783"/>
      <c r="EE131" s="783"/>
      <c r="EF131" s="783" t="str">
        <f>入力シート!AK89</f>
        <v/>
      </c>
      <c r="EG131" s="783"/>
      <c r="EH131" s="783"/>
      <c r="EI131" s="783" t="str">
        <f>入力シート!AL89</f>
        <v/>
      </c>
      <c r="EJ131" s="783"/>
      <c r="EK131" s="783"/>
      <c r="EL131" s="740" t="str">
        <f>IF(入力シート!$AO$89="","",入力シート!$AO$89)</f>
        <v/>
      </c>
      <c r="EM131" s="741"/>
      <c r="EN131" s="741"/>
      <c r="EO131" s="741"/>
      <c r="EP131" s="741"/>
      <c r="EQ131" s="741"/>
      <c r="ER131" s="741"/>
      <c r="ES131" s="741"/>
      <c r="ET131" s="741"/>
      <c r="EU131" s="741"/>
      <c r="EV131" s="741"/>
      <c r="EW131" s="742"/>
      <c r="EX131" s="724" t="str">
        <f>IF(入力シート!$K$89="","",入力シート!$K$89)</f>
        <v/>
      </c>
      <c r="EY131" s="725"/>
      <c r="EZ131" s="725"/>
      <c r="FA131" s="725"/>
      <c r="FB131" s="725"/>
      <c r="FC131" s="725"/>
      <c r="FD131" s="725"/>
      <c r="FE131" s="725"/>
      <c r="FF131" s="725"/>
      <c r="FG131" s="725"/>
      <c r="FH131" s="725"/>
      <c r="FI131" s="726"/>
      <c r="FJ131" s="478"/>
      <c r="FK131" s="994"/>
      <c r="FL131" s="995"/>
      <c r="FM131" s="995"/>
      <c r="FN131" s="995"/>
      <c r="FO131" s="991"/>
      <c r="FP131" s="991"/>
      <c r="FQ131" s="991"/>
      <c r="FR131" s="991"/>
      <c r="FS131" s="991"/>
      <c r="FT131" s="991"/>
      <c r="FU131" s="991"/>
      <c r="FV131" s="991"/>
      <c r="FW131" s="991"/>
      <c r="FX131" s="991"/>
      <c r="FY131" s="992"/>
      <c r="FZ131" s="992"/>
      <c r="GA131" s="992"/>
      <c r="GB131" s="992"/>
      <c r="GC131" s="992"/>
      <c r="GD131" s="992"/>
      <c r="GE131" s="992"/>
      <c r="GF131" s="992"/>
      <c r="GG131" s="992"/>
      <c r="GH131" s="992"/>
      <c r="GI131" s="992"/>
      <c r="GJ131" s="992"/>
      <c r="GK131" s="993"/>
    </row>
    <row r="132" spans="1:193" ht="4.5" customHeight="1" x14ac:dyDescent="0.15">
      <c r="A132" s="1128"/>
      <c r="B132" s="1127"/>
      <c r="C132" s="1127"/>
      <c r="D132" s="1127"/>
      <c r="E132" s="1127"/>
      <c r="F132" s="1127"/>
      <c r="G132" s="1127"/>
      <c r="H132" s="1127"/>
      <c r="I132" s="1127"/>
      <c r="J132" s="1127"/>
      <c r="K132" s="638" t="s">
        <v>325</v>
      </c>
      <c r="L132" s="638"/>
      <c r="M132" s="638"/>
      <c r="N132" s="638"/>
      <c r="O132" s="638"/>
      <c r="P132" s="638"/>
      <c r="Q132" s="638"/>
      <c r="R132" s="654" t="str">
        <f>IF(入力シート!$C$56="","",入力シート!$C$56)</f>
        <v/>
      </c>
      <c r="S132" s="654"/>
      <c r="T132" s="654"/>
      <c r="U132" s="654"/>
      <c r="V132" s="654"/>
      <c r="W132" s="654"/>
      <c r="X132" s="654"/>
      <c r="Y132" s="654"/>
      <c r="Z132" s="654"/>
      <c r="AA132" s="638" t="s">
        <v>326</v>
      </c>
      <c r="AB132" s="638"/>
      <c r="AC132" s="638"/>
      <c r="AD132" s="638"/>
      <c r="AE132" s="638"/>
      <c r="AF132" s="638"/>
      <c r="AG132" s="638"/>
      <c r="AH132" s="654" t="str">
        <f>IF(入力シート!$D$56="","",入力シート!$D$56)</f>
        <v/>
      </c>
      <c r="AI132" s="654"/>
      <c r="AJ132" s="654"/>
      <c r="AK132" s="654"/>
      <c r="AL132" s="654"/>
      <c r="AM132" s="654"/>
      <c r="AN132" s="654"/>
      <c r="AO132" s="654"/>
      <c r="AP132" s="654"/>
      <c r="AQ132" s="638" t="s">
        <v>146</v>
      </c>
      <c r="AR132" s="638"/>
      <c r="AS132" s="638"/>
      <c r="AT132" s="638"/>
      <c r="AU132" s="638"/>
      <c r="AV132" s="638"/>
      <c r="AW132" s="638"/>
      <c r="AX132" s="654" t="str">
        <f>IF(入力シート!$E$56="","",入力シート!$E$56)</f>
        <v/>
      </c>
      <c r="AY132" s="654"/>
      <c r="AZ132" s="654"/>
      <c r="BA132" s="654"/>
      <c r="BB132" s="654"/>
      <c r="BC132" s="654"/>
      <c r="BD132" s="654"/>
      <c r="BE132" s="654"/>
      <c r="BF132" s="747"/>
      <c r="BG132" s="474"/>
      <c r="BH132" s="474"/>
      <c r="BI132" s="509"/>
      <c r="BJ132" s="510"/>
      <c r="BK132" s="812"/>
      <c r="BL132" s="813"/>
      <c r="BM132" s="813"/>
      <c r="BN132" s="813"/>
      <c r="BO132" s="813"/>
      <c r="BP132" s="813"/>
      <c r="BQ132" s="813"/>
      <c r="BR132" s="813"/>
      <c r="BS132" s="813"/>
      <c r="BT132" s="813"/>
      <c r="BU132" s="813"/>
      <c r="BV132" s="813"/>
      <c r="BW132" s="699"/>
      <c r="BX132" s="700"/>
      <c r="BY132" s="656"/>
      <c r="BZ132" s="657"/>
      <c r="CA132" s="695"/>
      <c r="CB132" s="695"/>
      <c r="CC132" s="695"/>
      <c r="CD132" s="695"/>
      <c r="CE132" s="695"/>
      <c r="CF132" s="805"/>
      <c r="CG132" s="808"/>
      <c r="CH132" s="695"/>
      <c r="CI132" s="695"/>
      <c r="CJ132" s="695"/>
      <c r="CK132" s="695"/>
      <c r="CL132" s="754"/>
      <c r="CM132" s="832"/>
      <c r="CN132" s="695"/>
      <c r="CO132" s="695"/>
      <c r="CP132" s="695"/>
      <c r="CQ132" s="695"/>
      <c r="CR132" s="754"/>
      <c r="CT132" s="1294"/>
      <c r="CU132" s="1295"/>
      <c r="CV132" s="1295"/>
      <c r="CW132" s="1295"/>
      <c r="CX132" s="1295"/>
      <c r="CY132" s="1295"/>
      <c r="CZ132" s="1295"/>
      <c r="DA132" s="1296"/>
      <c r="DB132" s="784"/>
      <c r="DC132" s="785"/>
      <c r="DD132" s="785"/>
      <c r="DE132" s="785"/>
      <c r="DF132" s="785"/>
      <c r="DG132" s="785"/>
      <c r="DH132" s="785"/>
      <c r="DI132" s="785"/>
      <c r="DJ132" s="785"/>
      <c r="DK132" s="785"/>
      <c r="DL132" s="785"/>
      <c r="DM132" s="785"/>
      <c r="DN132" s="785"/>
      <c r="DO132" s="785"/>
      <c r="DP132" s="785"/>
      <c r="DQ132" s="785"/>
      <c r="DR132" s="785"/>
      <c r="DS132" s="785"/>
      <c r="DT132" s="785"/>
      <c r="DU132" s="785"/>
      <c r="DV132" s="785"/>
      <c r="DW132" s="785"/>
      <c r="DX132" s="785"/>
      <c r="DY132" s="785"/>
      <c r="DZ132" s="785"/>
      <c r="EA132" s="785"/>
      <c r="EB132" s="785"/>
      <c r="EC132" s="785"/>
      <c r="ED132" s="785"/>
      <c r="EE132" s="785"/>
      <c r="EF132" s="785"/>
      <c r="EG132" s="785"/>
      <c r="EH132" s="785"/>
      <c r="EI132" s="785"/>
      <c r="EJ132" s="785"/>
      <c r="EK132" s="785"/>
      <c r="EL132" s="743"/>
      <c r="EM132" s="744"/>
      <c r="EN132" s="744"/>
      <c r="EO132" s="744"/>
      <c r="EP132" s="744"/>
      <c r="EQ132" s="744"/>
      <c r="ER132" s="744"/>
      <c r="ES132" s="744"/>
      <c r="ET132" s="744"/>
      <c r="EU132" s="744"/>
      <c r="EV132" s="744"/>
      <c r="EW132" s="745"/>
      <c r="EX132" s="727"/>
      <c r="EY132" s="727"/>
      <c r="EZ132" s="727"/>
      <c r="FA132" s="727"/>
      <c r="FB132" s="727"/>
      <c r="FC132" s="727"/>
      <c r="FD132" s="727"/>
      <c r="FE132" s="727"/>
      <c r="FF132" s="727"/>
      <c r="FG132" s="727"/>
      <c r="FH132" s="727"/>
      <c r="FI132" s="728"/>
      <c r="FJ132" s="478"/>
      <c r="FK132" s="994" t="s">
        <v>125</v>
      </c>
      <c r="FL132" s="995"/>
      <c r="FM132" s="995"/>
      <c r="FN132" s="995"/>
      <c r="FO132" s="991" t="str">
        <f>IF(入力シート!$I29="","",入力シート!$I29)</f>
        <v/>
      </c>
      <c r="FP132" s="991"/>
      <c r="FQ132" s="991"/>
      <c r="FR132" s="991"/>
      <c r="FS132" s="991"/>
      <c r="FT132" s="991"/>
      <c r="FU132" s="991"/>
      <c r="FV132" s="991"/>
      <c r="FW132" s="991"/>
      <c r="FX132" s="991"/>
      <c r="FY132" s="992" t="str">
        <f>IF(入力シート!$H29="","",入力シート!$H29)</f>
        <v/>
      </c>
      <c r="FZ132" s="992"/>
      <c r="GA132" s="992"/>
      <c r="GB132" s="992"/>
      <c r="GC132" s="992"/>
      <c r="GD132" s="992"/>
      <c r="GE132" s="992"/>
      <c r="GF132" s="992"/>
      <c r="GG132" s="992"/>
      <c r="GH132" s="992"/>
      <c r="GI132" s="992"/>
      <c r="GJ132" s="992"/>
      <c r="GK132" s="993"/>
    </row>
    <row r="133" spans="1:193" ht="4.5" customHeight="1" x14ac:dyDescent="0.15">
      <c r="A133" s="1128"/>
      <c r="B133" s="1127"/>
      <c r="C133" s="1127"/>
      <c r="D133" s="1127"/>
      <c r="E133" s="1127"/>
      <c r="F133" s="1127"/>
      <c r="G133" s="1127"/>
      <c r="H133" s="1127"/>
      <c r="I133" s="1127"/>
      <c r="J133" s="1127"/>
      <c r="K133" s="638"/>
      <c r="L133" s="638"/>
      <c r="M133" s="638"/>
      <c r="N133" s="638"/>
      <c r="O133" s="638"/>
      <c r="P133" s="638"/>
      <c r="Q133" s="638"/>
      <c r="R133" s="654"/>
      <c r="S133" s="654"/>
      <c r="T133" s="654"/>
      <c r="U133" s="654"/>
      <c r="V133" s="654"/>
      <c r="W133" s="654"/>
      <c r="X133" s="654"/>
      <c r="Y133" s="654"/>
      <c r="Z133" s="654"/>
      <c r="AA133" s="638"/>
      <c r="AB133" s="638"/>
      <c r="AC133" s="638"/>
      <c r="AD133" s="638"/>
      <c r="AE133" s="638"/>
      <c r="AF133" s="638"/>
      <c r="AG133" s="638"/>
      <c r="AH133" s="654"/>
      <c r="AI133" s="654"/>
      <c r="AJ133" s="654"/>
      <c r="AK133" s="654"/>
      <c r="AL133" s="654"/>
      <c r="AM133" s="654"/>
      <c r="AN133" s="654"/>
      <c r="AO133" s="654"/>
      <c r="AP133" s="654"/>
      <c r="AQ133" s="638"/>
      <c r="AR133" s="638"/>
      <c r="AS133" s="638"/>
      <c r="AT133" s="638"/>
      <c r="AU133" s="638"/>
      <c r="AV133" s="638"/>
      <c r="AW133" s="638"/>
      <c r="AX133" s="654"/>
      <c r="AY133" s="654"/>
      <c r="AZ133" s="654"/>
      <c r="BA133" s="654"/>
      <c r="BB133" s="654"/>
      <c r="BC133" s="654"/>
      <c r="BD133" s="654"/>
      <c r="BE133" s="654"/>
      <c r="BF133" s="747"/>
      <c r="BG133" s="474"/>
      <c r="BH133" s="474"/>
      <c r="BI133" s="696" t="s">
        <v>50</v>
      </c>
      <c r="BJ133" s="697"/>
      <c r="BK133" s="697"/>
      <c r="BL133" s="697"/>
      <c r="BM133" s="697"/>
      <c r="BN133" s="697"/>
      <c r="BO133" s="697"/>
      <c r="BP133" s="697"/>
      <c r="BQ133" s="697"/>
      <c r="BR133" s="697"/>
      <c r="BS133" s="697"/>
      <c r="BT133" s="697"/>
      <c r="BU133" s="697"/>
      <c r="BV133" s="698"/>
      <c r="BW133" s="699">
        <v>129</v>
      </c>
      <c r="BX133" s="700"/>
      <c r="BY133" s="656"/>
      <c r="BZ133" s="657"/>
      <c r="CA133" s="818"/>
      <c r="CB133" s="818"/>
      <c r="CC133" s="818"/>
      <c r="CD133" s="818"/>
      <c r="CE133" s="818"/>
      <c r="CF133" s="819"/>
      <c r="CG133" s="808" t="str">
        <f>入力シート!$AD31</f>
        <v/>
      </c>
      <c r="CH133" s="695"/>
      <c r="CI133" s="695" t="str">
        <f>入力シート!$AE31</f>
        <v/>
      </c>
      <c r="CJ133" s="695"/>
      <c r="CK133" s="695">
        <v>0</v>
      </c>
      <c r="CL133" s="754"/>
      <c r="CM133" s="832">
        <v>0</v>
      </c>
      <c r="CN133" s="695"/>
      <c r="CO133" s="695">
        <v>0</v>
      </c>
      <c r="CP133" s="695"/>
      <c r="CQ133" s="695">
        <v>0</v>
      </c>
      <c r="CR133" s="754"/>
      <c r="CT133" s="1294"/>
      <c r="CU133" s="1295"/>
      <c r="CV133" s="1295"/>
      <c r="CW133" s="1295"/>
      <c r="CX133" s="1295"/>
      <c r="CY133" s="1295"/>
      <c r="CZ133" s="1295"/>
      <c r="DA133" s="1296"/>
      <c r="DB133" s="784"/>
      <c r="DC133" s="785"/>
      <c r="DD133" s="785"/>
      <c r="DE133" s="785"/>
      <c r="DF133" s="785"/>
      <c r="DG133" s="785"/>
      <c r="DH133" s="785"/>
      <c r="DI133" s="785"/>
      <c r="DJ133" s="785"/>
      <c r="DK133" s="785"/>
      <c r="DL133" s="785"/>
      <c r="DM133" s="785"/>
      <c r="DN133" s="785"/>
      <c r="DO133" s="785"/>
      <c r="DP133" s="785"/>
      <c r="DQ133" s="785"/>
      <c r="DR133" s="785"/>
      <c r="DS133" s="785"/>
      <c r="DT133" s="785"/>
      <c r="DU133" s="785"/>
      <c r="DV133" s="785"/>
      <c r="DW133" s="785"/>
      <c r="DX133" s="785"/>
      <c r="DY133" s="785"/>
      <c r="DZ133" s="785"/>
      <c r="EA133" s="785"/>
      <c r="EB133" s="785"/>
      <c r="EC133" s="785"/>
      <c r="ED133" s="785"/>
      <c r="EE133" s="785"/>
      <c r="EF133" s="785"/>
      <c r="EG133" s="785"/>
      <c r="EH133" s="785"/>
      <c r="EI133" s="785"/>
      <c r="EJ133" s="785"/>
      <c r="EK133" s="785"/>
      <c r="EL133" s="743"/>
      <c r="EM133" s="744"/>
      <c r="EN133" s="744"/>
      <c r="EO133" s="744"/>
      <c r="EP133" s="744"/>
      <c r="EQ133" s="744"/>
      <c r="ER133" s="744"/>
      <c r="ES133" s="744"/>
      <c r="ET133" s="744"/>
      <c r="EU133" s="744"/>
      <c r="EV133" s="744"/>
      <c r="EW133" s="745"/>
      <c r="EX133" s="727"/>
      <c r="EY133" s="727"/>
      <c r="EZ133" s="727"/>
      <c r="FA133" s="727"/>
      <c r="FB133" s="727"/>
      <c r="FC133" s="727"/>
      <c r="FD133" s="727"/>
      <c r="FE133" s="727"/>
      <c r="FF133" s="727"/>
      <c r="FG133" s="727"/>
      <c r="FH133" s="727"/>
      <c r="FI133" s="728"/>
      <c r="FJ133" s="475"/>
      <c r="FK133" s="994"/>
      <c r="FL133" s="995"/>
      <c r="FM133" s="995"/>
      <c r="FN133" s="995"/>
      <c r="FO133" s="991"/>
      <c r="FP133" s="991"/>
      <c r="FQ133" s="991"/>
      <c r="FR133" s="991"/>
      <c r="FS133" s="991"/>
      <c r="FT133" s="991"/>
      <c r="FU133" s="991"/>
      <c r="FV133" s="991"/>
      <c r="FW133" s="991"/>
      <c r="FX133" s="991"/>
      <c r="FY133" s="992"/>
      <c r="FZ133" s="992"/>
      <c r="GA133" s="992"/>
      <c r="GB133" s="992"/>
      <c r="GC133" s="992"/>
      <c r="GD133" s="992"/>
      <c r="GE133" s="992"/>
      <c r="GF133" s="992"/>
      <c r="GG133" s="992"/>
      <c r="GH133" s="992"/>
      <c r="GI133" s="992"/>
      <c r="GJ133" s="992"/>
      <c r="GK133" s="993"/>
    </row>
    <row r="134" spans="1:193" ht="4.5" customHeight="1" x14ac:dyDescent="0.15">
      <c r="A134" s="1128"/>
      <c r="B134" s="1127"/>
      <c r="C134" s="1127"/>
      <c r="D134" s="1127"/>
      <c r="E134" s="1127"/>
      <c r="F134" s="1127"/>
      <c r="G134" s="1127"/>
      <c r="H134" s="1127"/>
      <c r="I134" s="1127"/>
      <c r="J134" s="1127"/>
      <c r="K134" s="638"/>
      <c r="L134" s="638"/>
      <c r="M134" s="638"/>
      <c r="N134" s="638"/>
      <c r="O134" s="638"/>
      <c r="P134" s="638"/>
      <c r="Q134" s="638"/>
      <c r="R134" s="654"/>
      <c r="S134" s="654"/>
      <c r="T134" s="654"/>
      <c r="U134" s="654"/>
      <c r="V134" s="654"/>
      <c r="W134" s="654"/>
      <c r="X134" s="654"/>
      <c r="Y134" s="654"/>
      <c r="Z134" s="654"/>
      <c r="AA134" s="638"/>
      <c r="AB134" s="638"/>
      <c r="AC134" s="638"/>
      <c r="AD134" s="638"/>
      <c r="AE134" s="638"/>
      <c r="AF134" s="638"/>
      <c r="AG134" s="638"/>
      <c r="AH134" s="654"/>
      <c r="AI134" s="654"/>
      <c r="AJ134" s="654"/>
      <c r="AK134" s="654"/>
      <c r="AL134" s="654"/>
      <c r="AM134" s="654"/>
      <c r="AN134" s="654"/>
      <c r="AO134" s="654"/>
      <c r="AP134" s="654"/>
      <c r="AQ134" s="638"/>
      <c r="AR134" s="638"/>
      <c r="AS134" s="638"/>
      <c r="AT134" s="638"/>
      <c r="AU134" s="638"/>
      <c r="AV134" s="638"/>
      <c r="AW134" s="638"/>
      <c r="AX134" s="654"/>
      <c r="AY134" s="654"/>
      <c r="AZ134" s="654"/>
      <c r="BA134" s="654"/>
      <c r="BB134" s="654"/>
      <c r="BC134" s="654"/>
      <c r="BD134" s="654"/>
      <c r="BE134" s="654"/>
      <c r="BF134" s="747"/>
      <c r="BG134" s="474"/>
      <c r="BH134" s="474"/>
      <c r="BI134" s="696"/>
      <c r="BJ134" s="697"/>
      <c r="BK134" s="697"/>
      <c r="BL134" s="697"/>
      <c r="BM134" s="697"/>
      <c r="BN134" s="697"/>
      <c r="BO134" s="697"/>
      <c r="BP134" s="697"/>
      <c r="BQ134" s="697"/>
      <c r="BR134" s="697"/>
      <c r="BS134" s="697"/>
      <c r="BT134" s="697"/>
      <c r="BU134" s="697"/>
      <c r="BV134" s="698"/>
      <c r="BW134" s="699"/>
      <c r="BX134" s="700"/>
      <c r="BY134" s="656"/>
      <c r="BZ134" s="657"/>
      <c r="CA134" s="818"/>
      <c r="CB134" s="818"/>
      <c r="CC134" s="818"/>
      <c r="CD134" s="818"/>
      <c r="CE134" s="818"/>
      <c r="CF134" s="819"/>
      <c r="CG134" s="808"/>
      <c r="CH134" s="695"/>
      <c r="CI134" s="695"/>
      <c r="CJ134" s="695"/>
      <c r="CK134" s="695"/>
      <c r="CL134" s="754"/>
      <c r="CM134" s="832"/>
      <c r="CN134" s="695"/>
      <c r="CO134" s="695"/>
      <c r="CP134" s="695"/>
      <c r="CQ134" s="695"/>
      <c r="CR134" s="754"/>
      <c r="CT134" s="1294"/>
      <c r="CU134" s="1295"/>
      <c r="CV134" s="1295"/>
      <c r="CW134" s="1295"/>
      <c r="CX134" s="1295"/>
      <c r="CY134" s="1295"/>
      <c r="CZ134" s="1295"/>
      <c r="DA134" s="1296"/>
      <c r="DB134" s="784"/>
      <c r="DC134" s="785"/>
      <c r="DD134" s="785"/>
      <c r="DE134" s="785"/>
      <c r="DF134" s="785"/>
      <c r="DG134" s="785"/>
      <c r="DH134" s="785"/>
      <c r="DI134" s="785"/>
      <c r="DJ134" s="785"/>
      <c r="DK134" s="785"/>
      <c r="DL134" s="785"/>
      <c r="DM134" s="785"/>
      <c r="DN134" s="785"/>
      <c r="DO134" s="785"/>
      <c r="DP134" s="785"/>
      <c r="DQ134" s="785"/>
      <c r="DR134" s="785"/>
      <c r="DS134" s="785"/>
      <c r="DT134" s="785"/>
      <c r="DU134" s="785"/>
      <c r="DV134" s="785"/>
      <c r="DW134" s="785"/>
      <c r="DX134" s="785"/>
      <c r="DY134" s="785"/>
      <c r="DZ134" s="785"/>
      <c r="EA134" s="785"/>
      <c r="EB134" s="785"/>
      <c r="EC134" s="785"/>
      <c r="ED134" s="785"/>
      <c r="EE134" s="785"/>
      <c r="EF134" s="785"/>
      <c r="EG134" s="785"/>
      <c r="EH134" s="785"/>
      <c r="EI134" s="785"/>
      <c r="EJ134" s="785"/>
      <c r="EK134" s="785"/>
      <c r="EL134" s="743"/>
      <c r="EM134" s="744"/>
      <c r="EN134" s="744"/>
      <c r="EO134" s="744"/>
      <c r="EP134" s="744"/>
      <c r="EQ134" s="744"/>
      <c r="ER134" s="744"/>
      <c r="ES134" s="744"/>
      <c r="ET134" s="744"/>
      <c r="EU134" s="744"/>
      <c r="EV134" s="744"/>
      <c r="EW134" s="745"/>
      <c r="EX134" s="727"/>
      <c r="EY134" s="727"/>
      <c r="EZ134" s="727"/>
      <c r="FA134" s="727"/>
      <c r="FB134" s="727"/>
      <c r="FC134" s="727"/>
      <c r="FD134" s="727"/>
      <c r="FE134" s="727"/>
      <c r="FF134" s="727"/>
      <c r="FG134" s="727"/>
      <c r="FH134" s="727"/>
      <c r="FI134" s="728"/>
      <c r="FJ134" s="475"/>
      <c r="FK134" s="994"/>
      <c r="FL134" s="995"/>
      <c r="FM134" s="995"/>
      <c r="FN134" s="995"/>
      <c r="FO134" s="991"/>
      <c r="FP134" s="991"/>
      <c r="FQ134" s="991"/>
      <c r="FR134" s="991"/>
      <c r="FS134" s="991"/>
      <c r="FT134" s="991"/>
      <c r="FU134" s="991"/>
      <c r="FV134" s="991"/>
      <c r="FW134" s="991"/>
      <c r="FX134" s="991"/>
      <c r="FY134" s="992"/>
      <c r="FZ134" s="992"/>
      <c r="GA134" s="992"/>
      <c r="GB134" s="992"/>
      <c r="GC134" s="992"/>
      <c r="GD134" s="992"/>
      <c r="GE134" s="992"/>
      <c r="GF134" s="992"/>
      <c r="GG134" s="992"/>
      <c r="GH134" s="992"/>
      <c r="GI134" s="992"/>
      <c r="GJ134" s="992"/>
      <c r="GK134" s="993"/>
    </row>
    <row r="135" spans="1:193" ht="4.5" customHeight="1" x14ac:dyDescent="0.15">
      <c r="A135" s="1128"/>
      <c r="B135" s="1127"/>
      <c r="C135" s="1127"/>
      <c r="D135" s="1127"/>
      <c r="E135" s="1127"/>
      <c r="F135" s="1127"/>
      <c r="G135" s="1127"/>
      <c r="H135" s="1127"/>
      <c r="I135" s="1127"/>
      <c r="J135" s="1127"/>
      <c r="K135" s="638"/>
      <c r="L135" s="638"/>
      <c r="M135" s="638"/>
      <c r="N135" s="638"/>
      <c r="O135" s="638"/>
      <c r="P135" s="638"/>
      <c r="Q135" s="638"/>
      <c r="R135" s="654"/>
      <c r="S135" s="654"/>
      <c r="T135" s="654"/>
      <c r="U135" s="654"/>
      <c r="V135" s="654"/>
      <c r="W135" s="654"/>
      <c r="X135" s="654"/>
      <c r="Y135" s="654"/>
      <c r="Z135" s="654"/>
      <c r="AA135" s="638"/>
      <c r="AB135" s="638"/>
      <c r="AC135" s="638"/>
      <c r="AD135" s="638"/>
      <c r="AE135" s="638"/>
      <c r="AF135" s="638"/>
      <c r="AG135" s="638"/>
      <c r="AH135" s="654"/>
      <c r="AI135" s="654"/>
      <c r="AJ135" s="654"/>
      <c r="AK135" s="654"/>
      <c r="AL135" s="654"/>
      <c r="AM135" s="654"/>
      <c r="AN135" s="654"/>
      <c r="AO135" s="654"/>
      <c r="AP135" s="654"/>
      <c r="AQ135" s="638"/>
      <c r="AR135" s="638"/>
      <c r="AS135" s="638"/>
      <c r="AT135" s="638"/>
      <c r="AU135" s="638"/>
      <c r="AV135" s="638"/>
      <c r="AW135" s="638"/>
      <c r="AX135" s="654"/>
      <c r="AY135" s="654"/>
      <c r="AZ135" s="654"/>
      <c r="BA135" s="654"/>
      <c r="BB135" s="654"/>
      <c r="BC135" s="654"/>
      <c r="BD135" s="654"/>
      <c r="BE135" s="654"/>
      <c r="BF135" s="747"/>
      <c r="BG135" s="474"/>
      <c r="BH135" s="474"/>
      <c r="BI135" s="696"/>
      <c r="BJ135" s="697"/>
      <c r="BK135" s="697"/>
      <c r="BL135" s="697"/>
      <c r="BM135" s="697"/>
      <c r="BN135" s="697"/>
      <c r="BO135" s="697"/>
      <c r="BP135" s="697"/>
      <c r="BQ135" s="697"/>
      <c r="BR135" s="697"/>
      <c r="BS135" s="697"/>
      <c r="BT135" s="697"/>
      <c r="BU135" s="697"/>
      <c r="BV135" s="698"/>
      <c r="BW135" s="699"/>
      <c r="BX135" s="700"/>
      <c r="BY135" s="656"/>
      <c r="BZ135" s="657"/>
      <c r="CA135" s="818"/>
      <c r="CB135" s="818"/>
      <c r="CC135" s="818"/>
      <c r="CD135" s="818"/>
      <c r="CE135" s="818"/>
      <c r="CF135" s="819"/>
      <c r="CG135" s="808"/>
      <c r="CH135" s="695"/>
      <c r="CI135" s="695"/>
      <c r="CJ135" s="695"/>
      <c r="CK135" s="695"/>
      <c r="CL135" s="754"/>
      <c r="CM135" s="832"/>
      <c r="CN135" s="695"/>
      <c r="CO135" s="695"/>
      <c r="CP135" s="695"/>
      <c r="CQ135" s="695"/>
      <c r="CR135" s="754"/>
      <c r="CT135" s="1294"/>
      <c r="CU135" s="1295"/>
      <c r="CV135" s="1295"/>
      <c r="CW135" s="1295"/>
      <c r="CX135" s="1295"/>
      <c r="CY135" s="1295"/>
      <c r="CZ135" s="1295"/>
      <c r="DA135" s="1296"/>
      <c r="DB135" s="1078"/>
      <c r="DC135" s="1012"/>
      <c r="DD135" s="1012"/>
      <c r="DE135" s="1012"/>
      <c r="DF135" s="1012"/>
      <c r="DG135" s="1012"/>
      <c r="DH135" s="1012"/>
      <c r="DI135" s="1012"/>
      <c r="DJ135" s="1012"/>
      <c r="DK135" s="1012"/>
      <c r="DL135" s="1012"/>
      <c r="DM135" s="1012"/>
      <c r="DN135" s="1012"/>
      <c r="DO135" s="1012"/>
      <c r="DP135" s="1012"/>
      <c r="DQ135" s="1012"/>
      <c r="DR135" s="1012"/>
      <c r="DS135" s="1012"/>
      <c r="DT135" s="1012"/>
      <c r="DU135" s="1012"/>
      <c r="DV135" s="1012"/>
      <c r="DW135" s="1012"/>
      <c r="DX135" s="1012"/>
      <c r="DY135" s="1012"/>
      <c r="DZ135" s="1012"/>
      <c r="EA135" s="1012"/>
      <c r="EB135" s="1012"/>
      <c r="EC135" s="1012"/>
      <c r="ED135" s="1012"/>
      <c r="EE135" s="1012"/>
      <c r="EF135" s="1012"/>
      <c r="EG135" s="1012"/>
      <c r="EH135" s="1012"/>
      <c r="EI135" s="1012"/>
      <c r="EJ135" s="1012"/>
      <c r="EK135" s="1012"/>
      <c r="EL135" s="749"/>
      <c r="EM135" s="750"/>
      <c r="EN135" s="750"/>
      <c r="EO135" s="750"/>
      <c r="EP135" s="750"/>
      <c r="EQ135" s="750"/>
      <c r="ER135" s="750"/>
      <c r="ES135" s="750"/>
      <c r="ET135" s="750"/>
      <c r="EU135" s="750"/>
      <c r="EV135" s="750"/>
      <c r="EW135" s="751"/>
      <c r="EX135" s="729"/>
      <c r="EY135" s="729"/>
      <c r="EZ135" s="729"/>
      <c r="FA135" s="729"/>
      <c r="FB135" s="729"/>
      <c r="FC135" s="729"/>
      <c r="FD135" s="729"/>
      <c r="FE135" s="729"/>
      <c r="FF135" s="729"/>
      <c r="FG135" s="729"/>
      <c r="FH135" s="729"/>
      <c r="FI135" s="730"/>
      <c r="FJ135" s="475"/>
      <c r="FK135" s="994"/>
      <c r="FL135" s="995"/>
      <c r="FM135" s="995"/>
      <c r="FN135" s="995"/>
      <c r="FO135" s="991"/>
      <c r="FP135" s="991"/>
      <c r="FQ135" s="991"/>
      <c r="FR135" s="991"/>
      <c r="FS135" s="991"/>
      <c r="FT135" s="991"/>
      <c r="FU135" s="991"/>
      <c r="FV135" s="991"/>
      <c r="FW135" s="991"/>
      <c r="FX135" s="991"/>
      <c r="FY135" s="992"/>
      <c r="FZ135" s="992"/>
      <c r="GA135" s="992"/>
      <c r="GB135" s="992"/>
      <c r="GC135" s="992"/>
      <c r="GD135" s="992"/>
      <c r="GE135" s="992"/>
      <c r="GF135" s="992"/>
      <c r="GG135" s="992"/>
      <c r="GH135" s="992"/>
      <c r="GI135" s="992"/>
      <c r="GJ135" s="992"/>
      <c r="GK135" s="993"/>
    </row>
    <row r="136" spans="1:193" ht="4.5" customHeight="1" x14ac:dyDescent="0.15">
      <c r="A136" s="1128"/>
      <c r="B136" s="1127"/>
      <c r="C136" s="1127"/>
      <c r="D136" s="1127"/>
      <c r="E136" s="1127"/>
      <c r="F136" s="1127"/>
      <c r="G136" s="1127"/>
      <c r="H136" s="1127"/>
      <c r="I136" s="1127"/>
      <c r="J136" s="1127"/>
      <c r="K136" s="638" t="s">
        <v>11</v>
      </c>
      <c r="L136" s="638"/>
      <c r="M136" s="638"/>
      <c r="N136" s="638"/>
      <c r="O136" s="638"/>
      <c r="P136" s="638"/>
      <c r="Q136" s="638"/>
      <c r="R136" s="654" t="str">
        <f>IF(入力シート!$F$56="","",入力シート!$F$56)</f>
        <v/>
      </c>
      <c r="S136" s="654"/>
      <c r="T136" s="654"/>
      <c r="U136" s="654"/>
      <c r="V136" s="654"/>
      <c r="W136" s="654"/>
      <c r="X136" s="654"/>
      <c r="Y136" s="654"/>
      <c r="Z136" s="654"/>
      <c r="AA136" s="638" t="s">
        <v>324</v>
      </c>
      <c r="AB136" s="638"/>
      <c r="AC136" s="638"/>
      <c r="AD136" s="638"/>
      <c r="AE136" s="638"/>
      <c r="AF136" s="638"/>
      <c r="AG136" s="638"/>
      <c r="AH136" s="654" t="str">
        <f>IF(入力シート!$G$56="","",入力シート!$G$56)</f>
        <v/>
      </c>
      <c r="AI136" s="654"/>
      <c r="AJ136" s="654"/>
      <c r="AK136" s="654"/>
      <c r="AL136" s="654"/>
      <c r="AM136" s="654"/>
      <c r="AN136" s="654"/>
      <c r="AO136" s="654"/>
      <c r="AP136" s="654"/>
      <c r="AQ136" s="638" t="s">
        <v>5</v>
      </c>
      <c r="AR136" s="638"/>
      <c r="AS136" s="638"/>
      <c r="AT136" s="638"/>
      <c r="AU136" s="638"/>
      <c r="AV136" s="638"/>
      <c r="AW136" s="638"/>
      <c r="AX136" s="654" t="str">
        <f>IF(入力シート!$H$56="","",入力シート!$H$56)</f>
        <v/>
      </c>
      <c r="AY136" s="654"/>
      <c r="AZ136" s="654"/>
      <c r="BA136" s="654"/>
      <c r="BB136" s="654"/>
      <c r="BC136" s="654"/>
      <c r="BD136" s="654"/>
      <c r="BE136" s="654"/>
      <c r="BF136" s="747"/>
      <c r="BG136" s="474"/>
      <c r="BH136" s="474"/>
      <c r="BI136" s="696"/>
      <c r="BJ136" s="697"/>
      <c r="BK136" s="697"/>
      <c r="BL136" s="697"/>
      <c r="BM136" s="697"/>
      <c r="BN136" s="697"/>
      <c r="BO136" s="697"/>
      <c r="BP136" s="697"/>
      <c r="BQ136" s="697"/>
      <c r="BR136" s="697"/>
      <c r="BS136" s="697"/>
      <c r="BT136" s="697"/>
      <c r="BU136" s="697"/>
      <c r="BV136" s="698"/>
      <c r="BW136" s="699"/>
      <c r="BX136" s="700"/>
      <c r="BY136" s="656"/>
      <c r="BZ136" s="657"/>
      <c r="CA136" s="818"/>
      <c r="CB136" s="818"/>
      <c r="CC136" s="818"/>
      <c r="CD136" s="818"/>
      <c r="CE136" s="818"/>
      <c r="CF136" s="819"/>
      <c r="CG136" s="808"/>
      <c r="CH136" s="695"/>
      <c r="CI136" s="695"/>
      <c r="CJ136" s="695"/>
      <c r="CK136" s="695"/>
      <c r="CL136" s="754"/>
      <c r="CM136" s="832"/>
      <c r="CN136" s="695"/>
      <c r="CO136" s="695"/>
      <c r="CP136" s="695"/>
      <c r="CQ136" s="695"/>
      <c r="CR136" s="754"/>
      <c r="CT136" s="1294"/>
      <c r="CU136" s="1295"/>
      <c r="CV136" s="1295"/>
      <c r="CW136" s="1295"/>
      <c r="CX136" s="1295"/>
      <c r="CY136" s="1295"/>
      <c r="CZ136" s="1295"/>
      <c r="DA136" s="1296"/>
      <c r="DB136" s="1074" t="s">
        <v>201</v>
      </c>
      <c r="DC136" s="946"/>
      <c r="DD136" s="946"/>
      <c r="DE136" s="946"/>
      <c r="DF136" s="946"/>
      <c r="DG136" s="1075"/>
      <c r="DH136" s="792" t="str">
        <f>入力シート!$O$90</f>
        <v/>
      </c>
      <c r="DI136" s="793"/>
      <c r="DJ136" s="793"/>
      <c r="DK136" s="793"/>
      <c r="DL136" s="793"/>
      <c r="DM136" s="793"/>
      <c r="DN136" s="793"/>
      <c r="DO136" s="793"/>
      <c r="DP136" s="793"/>
      <c r="DQ136" s="793"/>
      <c r="DR136" s="793"/>
      <c r="DS136" s="793"/>
      <c r="DT136" s="793"/>
      <c r="DU136" s="793"/>
      <c r="DV136" s="793"/>
      <c r="DW136" s="793"/>
      <c r="DX136" s="793"/>
      <c r="DY136" s="793"/>
      <c r="DZ136" s="793"/>
      <c r="EA136" s="793"/>
      <c r="EB136" s="793"/>
      <c r="EC136" s="793"/>
      <c r="ED136" s="793"/>
      <c r="EE136" s="793"/>
      <c r="EF136" s="794"/>
      <c r="EG136" s="638" t="s">
        <v>24</v>
      </c>
      <c r="EH136" s="720"/>
      <c r="EI136" s="720"/>
      <c r="EJ136" s="720"/>
      <c r="EK136" s="720"/>
      <c r="EL136" s="720"/>
      <c r="EM136" s="720"/>
      <c r="EN136" s="720"/>
      <c r="EO136" s="720"/>
      <c r="EP136" s="720"/>
      <c r="EQ136" s="720"/>
      <c r="ER136" s="720"/>
      <c r="ES136" s="720"/>
      <c r="ET136" s="720"/>
      <c r="EU136" s="720"/>
      <c r="EV136" s="720"/>
      <c r="EW136" s="720"/>
      <c r="EX136" s="638" t="s">
        <v>158</v>
      </c>
      <c r="EY136" s="638"/>
      <c r="EZ136" s="638"/>
      <c r="FA136" s="638"/>
      <c r="FB136" s="638"/>
      <c r="FC136" s="638"/>
      <c r="FD136" s="731" t="s">
        <v>195</v>
      </c>
      <c r="FE136" s="737"/>
      <c r="FF136" s="737"/>
      <c r="FG136" s="737"/>
      <c r="FH136" s="737"/>
      <c r="FI136" s="1076"/>
      <c r="FJ136" s="475"/>
      <c r="FK136" s="994"/>
      <c r="FL136" s="995"/>
      <c r="FM136" s="995"/>
      <c r="FN136" s="995"/>
      <c r="FO136" s="991"/>
      <c r="FP136" s="991"/>
      <c r="FQ136" s="991"/>
      <c r="FR136" s="991"/>
      <c r="FS136" s="991"/>
      <c r="FT136" s="991"/>
      <c r="FU136" s="991"/>
      <c r="FV136" s="991"/>
      <c r="FW136" s="991"/>
      <c r="FX136" s="991"/>
      <c r="FY136" s="992"/>
      <c r="FZ136" s="992"/>
      <c r="GA136" s="992"/>
      <c r="GB136" s="992"/>
      <c r="GC136" s="992"/>
      <c r="GD136" s="992"/>
      <c r="GE136" s="992"/>
      <c r="GF136" s="992"/>
      <c r="GG136" s="992"/>
      <c r="GH136" s="992"/>
      <c r="GI136" s="992"/>
      <c r="GJ136" s="992"/>
      <c r="GK136" s="993"/>
    </row>
    <row r="137" spans="1:193" ht="4.5" customHeight="1" x14ac:dyDescent="0.15">
      <c r="A137" s="1128"/>
      <c r="B137" s="1127"/>
      <c r="C137" s="1127"/>
      <c r="D137" s="1127"/>
      <c r="E137" s="1127"/>
      <c r="F137" s="1127"/>
      <c r="G137" s="1127"/>
      <c r="H137" s="1127"/>
      <c r="I137" s="1127"/>
      <c r="J137" s="1127"/>
      <c r="K137" s="638"/>
      <c r="L137" s="638"/>
      <c r="M137" s="638"/>
      <c r="N137" s="638"/>
      <c r="O137" s="638"/>
      <c r="P137" s="638"/>
      <c r="Q137" s="638"/>
      <c r="R137" s="654"/>
      <c r="S137" s="654"/>
      <c r="T137" s="654"/>
      <c r="U137" s="654"/>
      <c r="V137" s="654"/>
      <c r="W137" s="654"/>
      <c r="X137" s="654"/>
      <c r="Y137" s="654"/>
      <c r="Z137" s="654"/>
      <c r="AA137" s="638"/>
      <c r="AB137" s="638"/>
      <c r="AC137" s="638"/>
      <c r="AD137" s="638"/>
      <c r="AE137" s="638"/>
      <c r="AF137" s="638"/>
      <c r="AG137" s="638"/>
      <c r="AH137" s="654"/>
      <c r="AI137" s="654"/>
      <c r="AJ137" s="654"/>
      <c r="AK137" s="654"/>
      <c r="AL137" s="654"/>
      <c r="AM137" s="654"/>
      <c r="AN137" s="654"/>
      <c r="AO137" s="654"/>
      <c r="AP137" s="654"/>
      <c r="AQ137" s="638"/>
      <c r="AR137" s="638"/>
      <c r="AS137" s="638"/>
      <c r="AT137" s="638"/>
      <c r="AU137" s="638"/>
      <c r="AV137" s="638"/>
      <c r="AW137" s="638"/>
      <c r="AX137" s="654"/>
      <c r="AY137" s="654"/>
      <c r="AZ137" s="654"/>
      <c r="BA137" s="654"/>
      <c r="BB137" s="654"/>
      <c r="BC137" s="654"/>
      <c r="BD137" s="654"/>
      <c r="BE137" s="654"/>
      <c r="BF137" s="747"/>
      <c r="BG137" s="474"/>
      <c r="BH137" s="474"/>
      <c r="BI137" s="696" t="s">
        <v>51</v>
      </c>
      <c r="BJ137" s="697"/>
      <c r="BK137" s="697"/>
      <c r="BL137" s="697"/>
      <c r="BM137" s="697"/>
      <c r="BN137" s="697"/>
      <c r="BO137" s="697"/>
      <c r="BP137" s="697"/>
      <c r="BQ137" s="697"/>
      <c r="BR137" s="697"/>
      <c r="BS137" s="697"/>
      <c r="BT137" s="697"/>
      <c r="BU137" s="697"/>
      <c r="BV137" s="698"/>
      <c r="BW137" s="699">
        <v>130</v>
      </c>
      <c r="BX137" s="700"/>
      <c r="BY137" s="656"/>
      <c r="BZ137" s="657"/>
      <c r="CA137" s="818"/>
      <c r="CB137" s="818"/>
      <c r="CC137" s="818"/>
      <c r="CD137" s="818"/>
      <c r="CE137" s="818"/>
      <c r="CF137" s="819"/>
      <c r="CG137" s="808" t="str">
        <f>入力シート!$AD32</f>
        <v/>
      </c>
      <c r="CH137" s="695"/>
      <c r="CI137" s="695" t="str">
        <f>入力シート!$AE32</f>
        <v/>
      </c>
      <c r="CJ137" s="695"/>
      <c r="CK137" s="695" t="str">
        <f>入力シート!$AF32</f>
        <v/>
      </c>
      <c r="CL137" s="754"/>
      <c r="CM137" s="832" t="str">
        <f>入力シート!$AG32</f>
        <v/>
      </c>
      <c r="CN137" s="695"/>
      <c r="CO137" s="695" t="str">
        <f>入力シート!$AH32</f>
        <v/>
      </c>
      <c r="CP137" s="695"/>
      <c r="CQ137" s="695" t="str">
        <f>入力シート!$AI32</f>
        <v/>
      </c>
      <c r="CR137" s="754"/>
      <c r="CT137" s="1294"/>
      <c r="CU137" s="1295"/>
      <c r="CV137" s="1295"/>
      <c r="CW137" s="1295"/>
      <c r="CX137" s="1295"/>
      <c r="CY137" s="1295"/>
      <c r="CZ137" s="1295"/>
      <c r="DA137" s="1296"/>
      <c r="DB137" s="1074"/>
      <c r="DC137" s="946"/>
      <c r="DD137" s="946"/>
      <c r="DE137" s="946"/>
      <c r="DF137" s="946"/>
      <c r="DG137" s="1075"/>
      <c r="DH137" s="792"/>
      <c r="DI137" s="793"/>
      <c r="DJ137" s="793"/>
      <c r="DK137" s="793"/>
      <c r="DL137" s="793"/>
      <c r="DM137" s="793"/>
      <c r="DN137" s="793"/>
      <c r="DO137" s="793"/>
      <c r="DP137" s="793"/>
      <c r="DQ137" s="793"/>
      <c r="DR137" s="793"/>
      <c r="DS137" s="793"/>
      <c r="DT137" s="793"/>
      <c r="DU137" s="793"/>
      <c r="DV137" s="793"/>
      <c r="DW137" s="793"/>
      <c r="DX137" s="793"/>
      <c r="DY137" s="793"/>
      <c r="DZ137" s="793"/>
      <c r="EA137" s="793"/>
      <c r="EB137" s="793"/>
      <c r="EC137" s="793"/>
      <c r="ED137" s="793"/>
      <c r="EE137" s="793"/>
      <c r="EF137" s="794"/>
      <c r="EG137" s="720"/>
      <c r="EH137" s="720"/>
      <c r="EI137" s="720"/>
      <c r="EJ137" s="720"/>
      <c r="EK137" s="720"/>
      <c r="EL137" s="720"/>
      <c r="EM137" s="720"/>
      <c r="EN137" s="720"/>
      <c r="EO137" s="720"/>
      <c r="EP137" s="720"/>
      <c r="EQ137" s="720"/>
      <c r="ER137" s="720"/>
      <c r="ES137" s="720"/>
      <c r="ET137" s="720"/>
      <c r="EU137" s="720"/>
      <c r="EV137" s="720"/>
      <c r="EW137" s="720"/>
      <c r="EX137" s="638"/>
      <c r="EY137" s="638"/>
      <c r="EZ137" s="638"/>
      <c r="FA137" s="638"/>
      <c r="FB137" s="638"/>
      <c r="FC137" s="638"/>
      <c r="FD137" s="945"/>
      <c r="FE137" s="946"/>
      <c r="FF137" s="946"/>
      <c r="FG137" s="946"/>
      <c r="FH137" s="946"/>
      <c r="FI137" s="1077"/>
      <c r="FJ137" s="475"/>
      <c r="FK137" s="994" t="s">
        <v>126</v>
      </c>
      <c r="FL137" s="995"/>
      <c r="FM137" s="995"/>
      <c r="FN137" s="995"/>
      <c r="FO137" s="991" t="str">
        <f>IF(入力シート!$I30="","",入力シート!$I30)</f>
        <v/>
      </c>
      <c r="FP137" s="991"/>
      <c r="FQ137" s="991"/>
      <c r="FR137" s="991"/>
      <c r="FS137" s="991"/>
      <c r="FT137" s="991"/>
      <c r="FU137" s="991"/>
      <c r="FV137" s="991"/>
      <c r="FW137" s="991"/>
      <c r="FX137" s="991"/>
      <c r="FY137" s="992" t="str">
        <f>IF(入力シート!$H30="","",入力シート!$H30)</f>
        <v/>
      </c>
      <c r="FZ137" s="992"/>
      <c r="GA137" s="992"/>
      <c r="GB137" s="992"/>
      <c r="GC137" s="992"/>
      <c r="GD137" s="992"/>
      <c r="GE137" s="992"/>
      <c r="GF137" s="992"/>
      <c r="GG137" s="992"/>
      <c r="GH137" s="992"/>
      <c r="GI137" s="992"/>
      <c r="GJ137" s="992"/>
      <c r="GK137" s="993"/>
    </row>
    <row r="138" spans="1:193" ht="4.5" customHeight="1" x14ac:dyDescent="0.15">
      <c r="A138" s="1128"/>
      <c r="B138" s="1127"/>
      <c r="C138" s="1127"/>
      <c r="D138" s="1127"/>
      <c r="E138" s="1127"/>
      <c r="F138" s="1127"/>
      <c r="G138" s="1127"/>
      <c r="H138" s="1127"/>
      <c r="I138" s="1127"/>
      <c r="J138" s="1127"/>
      <c r="K138" s="638"/>
      <c r="L138" s="638"/>
      <c r="M138" s="638"/>
      <c r="N138" s="638"/>
      <c r="O138" s="638"/>
      <c r="P138" s="638"/>
      <c r="Q138" s="638"/>
      <c r="R138" s="654"/>
      <c r="S138" s="654"/>
      <c r="T138" s="654"/>
      <c r="U138" s="654"/>
      <c r="V138" s="654"/>
      <c r="W138" s="654"/>
      <c r="X138" s="654"/>
      <c r="Y138" s="654"/>
      <c r="Z138" s="654"/>
      <c r="AA138" s="638"/>
      <c r="AB138" s="638"/>
      <c r="AC138" s="638"/>
      <c r="AD138" s="638"/>
      <c r="AE138" s="638"/>
      <c r="AF138" s="638"/>
      <c r="AG138" s="638"/>
      <c r="AH138" s="654"/>
      <c r="AI138" s="654"/>
      <c r="AJ138" s="654"/>
      <c r="AK138" s="654"/>
      <c r="AL138" s="654"/>
      <c r="AM138" s="654"/>
      <c r="AN138" s="654"/>
      <c r="AO138" s="654"/>
      <c r="AP138" s="654"/>
      <c r="AQ138" s="638"/>
      <c r="AR138" s="638"/>
      <c r="AS138" s="638"/>
      <c r="AT138" s="638"/>
      <c r="AU138" s="638"/>
      <c r="AV138" s="638"/>
      <c r="AW138" s="638"/>
      <c r="AX138" s="654"/>
      <c r="AY138" s="654"/>
      <c r="AZ138" s="654"/>
      <c r="BA138" s="654"/>
      <c r="BB138" s="654"/>
      <c r="BC138" s="654"/>
      <c r="BD138" s="654"/>
      <c r="BE138" s="654"/>
      <c r="BF138" s="747"/>
      <c r="BG138" s="474"/>
      <c r="BH138" s="474"/>
      <c r="BI138" s="696"/>
      <c r="BJ138" s="697"/>
      <c r="BK138" s="697"/>
      <c r="BL138" s="697"/>
      <c r="BM138" s="697"/>
      <c r="BN138" s="697"/>
      <c r="BO138" s="697"/>
      <c r="BP138" s="697"/>
      <c r="BQ138" s="697"/>
      <c r="BR138" s="697"/>
      <c r="BS138" s="697"/>
      <c r="BT138" s="697"/>
      <c r="BU138" s="697"/>
      <c r="BV138" s="698"/>
      <c r="BW138" s="699"/>
      <c r="BX138" s="700"/>
      <c r="BY138" s="656"/>
      <c r="BZ138" s="657"/>
      <c r="CA138" s="818"/>
      <c r="CB138" s="818"/>
      <c r="CC138" s="818"/>
      <c r="CD138" s="818"/>
      <c r="CE138" s="818"/>
      <c r="CF138" s="819"/>
      <c r="CG138" s="808"/>
      <c r="CH138" s="695"/>
      <c r="CI138" s="695"/>
      <c r="CJ138" s="695"/>
      <c r="CK138" s="695"/>
      <c r="CL138" s="754"/>
      <c r="CM138" s="832"/>
      <c r="CN138" s="695"/>
      <c r="CO138" s="695"/>
      <c r="CP138" s="695"/>
      <c r="CQ138" s="695"/>
      <c r="CR138" s="754"/>
      <c r="CT138" s="1294"/>
      <c r="CU138" s="1295"/>
      <c r="CV138" s="1295"/>
      <c r="CW138" s="1295"/>
      <c r="CX138" s="1295"/>
      <c r="CY138" s="1295"/>
      <c r="CZ138" s="1295"/>
      <c r="DA138" s="1296"/>
      <c r="DB138" s="1074"/>
      <c r="DC138" s="946"/>
      <c r="DD138" s="946"/>
      <c r="DE138" s="946"/>
      <c r="DF138" s="946"/>
      <c r="DG138" s="1075"/>
      <c r="DH138" s="795"/>
      <c r="DI138" s="796"/>
      <c r="DJ138" s="796"/>
      <c r="DK138" s="796"/>
      <c r="DL138" s="796"/>
      <c r="DM138" s="796"/>
      <c r="DN138" s="796"/>
      <c r="DO138" s="796"/>
      <c r="DP138" s="796"/>
      <c r="DQ138" s="796"/>
      <c r="DR138" s="796"/>
      <c r="DS138" s="796"/>
      <c r="DT138" s="796"/>
      <c r="DU138" s="796"/>
      <c r="DV138" s="796"/>
      <c r="DW138" s="796"/>
      <c r="DX138" s="796"/>
      <c r="DY138" s="796"/>
      <c r="DZ138" s="796"/>
      <c r="EA138" s="796"/>
      <c r="EB138" s="796"/>
      <c r="EC138" s="796"/>
      <c r="ED138" s="796"/>
      <c r="EE138" s="796"/>
      <c r="EF138" s="797"/>
      <c r="EG138" s="720"/>
      <c r="EH138" s="720"/>
      <c r="EI138" s="720"/>
      <c r="EJ138" s="720"/>
      <c r="EK138" s="720"/>
      <c r="EL138" s="720"/>
      <c r="EM138" s="720"/>
      <c r="EN138" s="720"/>
      <c r="EO138" s="720"/>
      <c r="EP138" s="720"/>
      <c r="EQ138" s="720"/>
      <c r="ER138" s="720"/>
      <c r="ES138" s="720"/>
      <c r="ET138" s="720"/>
      <c r="EU138" s="720"/>
      <c r="EV138" s="720"/>
      <c r="EW138" s="720"/>
      <c r="EX138" s="638"/>
      <c r="EY138" s="638"/>
      <c r="EZ138" s="638"/>
      <c r="FA138" s="638"/>
      <c r="FB138" s="638"/>
      <c r="FC138" s="638"/>
      <c r="FD138" s="945"/>
      <c r="FE138" s="946"/>
      <c r="FF138" s="946"/>
      <c r="FG138" s="946"/>
      <c r="FH138" s="946"/>
      <c r="FI138" s="1077"/>
      <c r="FJ138" s="475"/>
      <c r="FK138" s="994"/>
      <c r="FL138" s="995"/>
      <c r="FM138" s="995"/>
      <c r="FN138" s="995"/>
      <c r="FO138" s="991"/>
      <c r="FP138" s="991"/>
      <c r="FQ138" s="991"/>
      <c r="FR138" s="991"/>
      <c r="FS138" s="991"/>
      <c r="FT138" s="991"/>
      <c r="FU138" s="991"/>
      <c r="FV138" s="991"/>
      <c r="FW138" s="991"/>
      <c r="FX138" s="991"/>
      <c r="FY138" s="992"/>
      <c r="FZ138" s="992"/>
      <c r="GA138" s="992"/>
      <c r="GB138" s="992"/>
      <c r="GC138" s="992"/>
      <c r="GD138" s="992"/>
      <c r="GE138" s="992"/>
      <c r="GF138" s="992"/>
      <c r="GG138" s="992"/>
      <c r="GH138" s="992"/>
      <c r="GI138" s="992"/>
      <c r="GJ138" s="992"/>
      <c r="GK138" s="993"/>
    </row>
    <row r="139" spans="1:193" ht="4.5" customHeight="1" x14ac:dyDescent="0.15">
      <c r="A139" s="1128"/>
      <c r="B139" s="1127"/>
      <c r="C139" s="1127"/>
      <c r="D139" s="1127"/>
      <c r="E139" s="1127"/>
      <c r="F139" s="1127"/>
      <c r="G139" s="1127"/>
      <c r="H139" s="1127"/>
      <c r="I139" s="1127"/>
      <c r="J139" s="1127"/>
      <c r="K139" s="638"/>
      <c r="L139" s="638"/>
      <c r="M139" s="638"/>
      <c r="N139" s="638"/>
      <c r="O139" s="638"/>
      <c r="P139" s="638"/>
      <c r="Q139" s="638"/>
      <c r="R139" s="654"/>
      <c r="S139" s="654"/>
      <c r="T139" s="654"/>
      <c r="U139" s="654"/>
      <c r="V139" s="654"/>
      <c r="W139" s="654"/>
      <c r="X139" s="654"/>
      <c r="Y139" s="654"/>
      <c r="Z139" s="654"/>
      <c r="AA139" s="638"/>
      <c r="AB139" s="638"/>
      <c r="AC139" s="638"/>
      <c r="AD139" s="638"/>
      <c r="AE139" s="638"/>
      <c r="AF139" s="638"/>
      <c r="AG139" s="638"/>
      <c r="AH139" s="654"/>
      <c r="AI139" s="654"/>
      <c r="AJ139" s="654"/>
      <c r="AK139" s="654"/>
      <c r="AL139" s="654"/>
      <c r="AM139" s="654"/>
      <c r="AN139" s="654"/>
      <c r="AO139" s="654"/>
      <c r="AP139" s="654"/>
      <c r="AQ139" s="638"/>
      <c r="AR139" s="638"/>
      <c r="AS139" s="638"/>
      <c r="AT139" s="638"/>
      <c r="AU139" s="638"/>
      <c r="AV139" s="638"/>
      <c r="AW139" s="638"/>
      <c r="AX139" s="654"/>
      <c r="AY139" s="654"/>
      <c r="AZ139" s="654"/>
      <c r="BA139" s="654"/>
      <c r="BB139" s="654"/>
      <c r="BC139" s="654"/>
      <c r="BD139" s="654"/>
      <c r="BE139" s="654"/>
      <c r="BF139" s="747"/>
      <c r="BG139" s="474"/>
      <c r="BH139" s="474"/>
      <c r="BI139" s="696"/>
      <c r="BJ139" s="697"/>
      <c r="BK139" s="697"/>
      <c r="BL139" s="697"/>
      <c r="BM139" s="697"/>
      <c r="BN139" s="697"/>
      <c r="BO139" s="697"/>
      <c r="BP139" s="697"/>
      <c r="BQ139" s="697"/>
      <c r="BR139" s="697"/>
      <c r="BS139" s="697"/>
      <c r="BT139" s="697"/>
      <c r="BU139" s="697"/>
      <c r="BV139" s="698"/>
      <c r="BW139" s="699"/>
      <c r="BX139" s="700"/>
      <c r="BY139" s="656"/>
      <c r="BZ139" s="657"/>
      <c r="CA139" s="818"/>
      <c r="CB139" s="818"/>
      <c r="CC139" s="818"/>
      <c r="CD139" s="818"/>
      <c r="CE139" s="818"/>
      <c r="CF139" s="819"/>
      <c r="CG139" s="808"/>
      <c r="CH139" s="695"/>
      <c r="CI139" s="695"/>
      <c r="CJ139" s="695"/>
      <c r="CK139" s="695"/>
      <c r="CL139" s="754"/>
      <c r="CM139" s="832"/>
      <c r="CN139" s="695"/>
      <c r="CO139" s="695"/>
      <c r="CP139" s="695"/>
      <c r="CQ139" s="695"/>
      <c r="CR139" s="754"/>
      <c r="CT139" s="1294"/>
      <c r="CU139" s="1295"/>
      <c r="CV139" s="1295"/>
      <c r="CW139" s="1295"/>
      <c r="CX139" s="1295"/>
      <c r="CY139" s="1295"/>
      <c r="CZ139" s="1295"/>
      <c r="DA139" s="1296"/>
      <c r="DB139" s="1061" t="s">
        <v>23</v>
      </c>
      <c r="DC139" s="1062"/>
      <c r="DD139" s="1062"/>
      <c r="DE139" s="1062"/>
      <c r="DF139" s="1062"/>
      <c r="DG139" s="1063"/>
      <c r="DH139" s="1070" t="str">
        <f>入力シート!$N$90</f>
        <v/>
      </c>
      <c r="DI139" s="1070"/>
      <c r="DJ139" s="1070"/>
      <c r="DK139" s="1070"/>
      <c r="DL139" s="1070"/>
      <c r="DM139" s="1070"/>
      <c r="DN139" s="1070"/>
      <c r="DO139" s="1070"/>
      <c r="DP139" s="1070"/>
      <c r="DQ139" s="1070"/>
      <c r="DR139" s="1070"/>
      <c r="DS139" s="1070"/>
      <c r="DT139" s="1070"/>
      <c r="DU139" s="1070"/>
      <c r="DV139" s="1070"/>
      <c r="DW139" s="1070"/>
      <c r="DX139" s="1070"/>
      <c r="DY139" s="1070"/>
      <c r="DZ139" s="1070"/>
      <c r="EA139" s="1070"/>
      <c r="EB139" s="1070"/>
      <c r="EC139" s="1070"/>
      <c r="ED139" s="1070"/>
      <c r="EE139" s="1070"/>
      <c r="EF139" s="1070"/>
      <c r="EG139" s="717" t="str">
        <f>入力シート!$Z$90</f>
        <v/>
      </c>
      <c r="EH139" s="718"/>
      <c r="EI139" s="718"/>
      <c r="EJ139" s="718"/>
      <c r="EK139" s="718"/>
      <c r="EL139" s="718"/>
      <c r="EM139" s="718"/>
      <c r="EN139" s="718"/>
      <c r="EO139" s="718"/>
      <c r="EP139" s="718"/>
      <c r="EQ139" s="718"/>
      <c r="ER139" s="718"/>
      <c r="ES139" s="718"/>
      <c r="ET139" s="718"/>
      <c r="EU139" s="718"/>
      <c r="EV139" s="718"/>
      <c r="EW139" s="718"/>
      <c r="EX139" s="719" t="str">
        <f>入力シート!$AM$90</f>
        <v/>
      </c>
      <c r="EY139" s="719"/>
      <c r="EZ139" s="719"/>
      <c r="FA139" s="719"/>
      <c r="FB139" s="719"/>
      <c r="FC139" s="719"/>
      <c r="FD139" s="1011" t="str">
        <f>入力シート!$AN$90</f>
        <v/>
      </c>
      <c r="FE139" s="879"/>
      <c r="FF139" s="879"/>
      <c r="FG139" s="879"/>
      <c r="FH139" s="879"/>
      <c r="FI139" s="809"/>
      <c r="FJ139" s="475"/>
      <c r="FK139" s="994"/>
      <c r="FL139" s="995"/>
      <c r="FM139" s="995"/>
      <c r="FN139" s="995"/>
      <c r="FO139" s="991"/>
      <c r="FP139" s="991"/>
      <c r="FQ139" s="991"/>
      <c r="FR139" s="991"/>
      <c r="FS139" s="991"/>
      <c r="FT139" s="991"/>
      <c r="FU139" s="991"/>
      <c r="FV139" s="991"/>
      <c r="FW139" s="991"/>
      <c r="FX139" s="991"/>
      <c r="FY139" s="992"/>
      <c r="FZ139" s="992"/>
      <c r="GA139" s="992"/>
      <c r="GB139" s="992"/>
      <c r="GC139" s="992"/>
      <c r="GD139" s="992"/>
      <c r="GE139" s="992"/>
      <c r="GF139" s="992"/>
      <c r="GG139" s="992"/>
      <c r="GH139" s="992"/>
      <c r="GI139" s="992"/>
      <c r="GJ139" s="992"/>
      <c r="GK139" s="993"/>
    </row>
    <row r="140" spans="1:193" ht="4.5" customHeight="1" x14ac:dyDescent="0.15">
      <c r="A140" s="1106" t="s">
        <v>215</v>
      </c>
      <c r="B140" s="1107"/>
      <c r="C140" s="1107"/>
      <c r="D140" s="1107"/>
      <c r="E140" s="1107"/>
      <c r="F140" s="1107"/>
      <c r="G140" s="1107"/>
      <c r="H140" s="1107"/>
      <c r="I140" s="1107"/>
      <c r="J140" s="1107"/>
      <c r="K140" s="1097" t="s">
        <v>216</v>
      </c>
      <c r="L140" s="1097"/>
      <c r="M140" s="1097"/>
      <c r="N140" s="1097"/>
      <c r="O140" s="1097"/>
      <c r="P140" s="1097"/>
      <c r="Q140" s="1097"/>
      <c r="R140" s="1097"/>
      <c r="S140" s="1097"/>
      <c r="T140" s="1097"/>
      <c r="U140" s="1097"/>
      <c r="V140" s="1097"/>
      <c r="W140" s="1097"/>
      <c r="X140" s="1097"/>
      <c r="Y140" s="1097"/>
      <c r="Z140" s="1097"/>
      <c r="AA140" s="1097"/>
      <c r="AB140" s="1097"/>
      <c r="AC140" s="1097"/>
      <c r="AD140" s="1097"/>
      <c r="AE140" s="1097"/>
      <c r="AF140" s="1097"/>
      <c r="AG140" s="1097"/>
      <c r="AH140" s="1097"/>
      <c r="AI140" s="1097"/>
      <c r="AJ140" s="1097"/>
      <c r="AK140" s="1097"/>
      <c r="AL140" s="1097"/>
      <c r="AM140" s="1097"/>
      <c r="AN140" s="1097"/>
      <c r="AO140" s="1097"/>
      <c r="AP140" s="1097"/>
      <c r="AQ140" s="1097"/>
      <c r="AR140" s="1097"/>
      <c r="AS140" s="1098"/>
      <c r="AT140" s="1099"/>
      <c r="AU140" s="1100" t="str">
        <f>IF(入力シート!$I$57="","",入力シート!$I$57)</f>
        <v/>
      </c>
      <c r="AV140" s="1101"/>
      <c r="AW140" s="1101"/>
      <c r="AX140" s="1101"/>
      <c r="AY140" s="1101"/>
      <c r="AZ140" s="1101"/>
      <c r="BA140" s="1101"/>
      <c r="BB140" s="1101"/>
      <c r="BC140" s="1101"/>
      <c r="BD140" s="1101"/>
      <c r="BE140" s="1101"/>
      <c r="BF140" s="1102"/>
      <c r="BG140" s="474"/>
      <c r="BH140" s="474"/>
      <c r="BI140" s="696"/>
      <c r="BJ140" s="697"/>
      <c r="BK140" s="697"/>
      <c r="BL140" s="697"/>
      <c r="BM140" s="697"/>
      <c r="BN140" s="697"/>
      <c r="BO140" s="697"/>
      <c r="BP140" s="697"/>
      <c r="BQ140" s="697"/>
      <c r="BR140" s="697"/>
      <c r="BS140" s="697"/>
      <c r="BT140" s="697"/>
      <c r="BU140" s="697"/>
      <c r="BV140" s="698"/>
      <c r="BW140" s="699"/>
      <c r="BX140" s="700"/>
      <c r="BY140" s="656"/>
      <c r="BZ140" s="657"/>
      <c r="CA140" s="818"/>
      <c r="CB140" s="818"/>
      <c r="CC140" s="818"/>
      <c r="CD140" s="818"/>
      <c r="CE140" s="818"/>
      <c r="CF140" s="819"/>
      <c r="CG140" s="808"/>
      <c r="CH140" s="695"/>
      <c r="CI140" s="695"/>
      <c r="CJ140" s="695"/>
      <c r="CK140" s="695"/>
      <c r="CL140" s="754"/>
      <c r="CM140" s="832"/>
      <c r="CN140" s="695"/>
      <c r="CO140" s="695"/>
      <c r="CP140" s="695"/>
      <c r="CQ140" s="695"/>
      <c r="CR140" s="754"/>
      <c r="CT140" s="1294"/>
      <c r="CU140" s="1295"/>
      <c r="CV140" s="1295"/>
      <c r="CW140" s="1295"/>
      <c r="CX140" s="1295"/>
      <c r="CY140" s="1295"/>
      <c r="CZ140" s="1295"/>
      <c r="DA140" s="1296"/>
      <c r="DB140" s="1064"/>
      <c r="DC140" s="1065"/>
      <c r="DD140" s="1065"/>
      <c r="DE140" s="1065"/>
      <c r="DF140" s="1065"/>
      <c r="DG140" s="1066"/>
      <c r="DH140" s="616"/>
      <c r="DI140" s="616"/>
      <c r="DJ140" s="616"/>
      <c r="DK140" s="616"/>
      <c r="DL140" s="616"/>
      <c r="DM140" s="616"/>
      <c r="DN140" s="616"/>
      <c r="DO140" s="616"/>
      <c r="DP140" s="616"/>
      <c r="DQ140" s="616"/>
      <c r="DR140" s="616"/>
      <c r="DS140" s="616"/>
      <c r="DT140" s="616"/>
      <c r="DU140" s="616"/>
      <c r="DV140" s="616"/>
      <c r="DW140" s="616"/>
      <c r="DX140" s="616"/>
      <c r="DY140" s="616"/>
      <c r="DZ140" s="616"/>
      <c r="EA140" s="616"/>
      <c r="EB140" s="616"/>
      <c r="EC140" s="616"/>
      <c r="ED140" s="616"/>
      <c r="EE140" s="616"/>
      <c r="EF140" s="616"/>
      <c r="EG140" s="718"/>
      <c r="EH140" s="718"/>
      <c r="EI140" s="718"/>
      <c r="EJ140" s="718"/>
      <c r="EK140" s="718"/>
      <c r="EL140" s="718"/>
      <c r="EM140" s="718"/>
      <c r="EN140" s="718"/>
      <c r="EO140" s="718"/>
      <c r="EP140" s="718"/>
      <c r="EQ140" s="718"/>
      <c r="ER140" s="718"/>
      <c r="ES140" s="718"/>
      <c r="ET140" s="718"/>
      <c r="EU140" s="718"/>
      <c r="EV140" s="718"/>
      <c r="EW140" s="718"/>
      <c r="EX140" s="719"/>
      <c r="EY140" s="719"/>
      <c r="EZ140" s="719"/>
      <c r="FA140" s="719"/>
      <c r="FB140" s="719"/>
      <c r="FC140" s="719"/>
      <c r="FD140" s="861"/>
      <c r="FE140" s="609"/>
      <c r="FF140" s="609"/>
      <c r="FG140" s="609"/>
      <c r="FH140" s="609"/>
      <c r="FI140" s="810"/>
      <c r="FJ140" s="475"/>
      <c r="FK140" s="994"/>
      <c r="FL140" s="995"/>
      <c r="FM140" s="995"/>
      <c r="FN140" s="995"/>
      <c r="FO140" s="991"/>
      <c r="FP140" s="991"/>
      <c r="FQ140" s="991"/>
      <c r="FR140" s="991"/>
      <c r="FS140" s="991"/>
      <c r="FT140" s="991"/>
      <c r="FU140" s="991"/>
      <c r="FV140" s="991"/>
      <c r="FW140" s="991"/>
      <c r="FX140" s="991"/>
      <c r="FY140" s="992"/>
      <c r="FZ140" s="992"/>
      <c r="GA140" s="992"/>
      <c r="GB140" s="992"/>
      <c r="GC140" s="992"/>
      <c r="GD140" s="992"/>
      <c r="GE140" s="992"/>
      <c r="GF140" s="992"/>
      <c r="GG140" s="992"/>
      <c r="GH140" s="992"/>
      <c r="GI140" s="992"/>
      <c r="GJ140" s="992"/>
      <c r="GK140" s="993"/>
    </row>
    <row r="141" spans="1:193" ht="4.5" customHeight="1" x14ac:dyDescent="0.15">
      <c r="A141" s="1108"/>
      <c r="B141" s="1107"/>
      <c r="C141" s="1107"/>
      <c r="D141" s="1107"/>
      <c r="E141" s="1107"/>
      <c r="F141" s="1107"/>
      <c r="G141" s="1107"/>
      <c r="H141" s="1107"/>
      <c r="I141" s="1107"/>
      <c r="J141" s="1107"/>
      <c r="K141" s="1097"/>
      <c r="L141" s="1097"/>
      <c r="M141" s="1097"/>
      <c r="N141" s="1097"/>
      <c r="O141" s="1097"/>
      <c r="P141" s="1097"/>
      <c r="Q141" s="1097"/>
      <c r="R141" s="1097"/>
      <c r="S141" s="1097"/>
      <c r="T141" s="1097"/>
      <c r="U141" s="1097"/>
      <c r="V141" s="1097"/>
      <c r="W141" s="1097"/>
      <c r="X141" s="1097"/>
      <c r="Y141" s="1097"/>
      <c r="Z141" s="1097"/>
      <c r="AA141" s="1097"/>
      <c r="AB141" s="1097"/>
      <c r="AC141" s="1097"/>
      <c r="AD141" s="1097"/>
      <c r="AE141" s="1097"/>
      <c r="AF141" s="1097"/>
      <c r="AG141" s="1097"/>
      <c r="AH141" s="1097"/>
      <c r="AI141" s="1097"/>
      <c r="AJ141" s="1097"/>
      <c r="AK141" s="1097"/>
      <c r="AL141" s="1097"/>
      <c r="AM141" s="1097"/>
      <c r="AN141" s="1097"/>
      <c r="AO141" s="1097"/>
      <c r="AP141" s="1097"/>
      <c r="AQ141" s="1097"/>
      <c r="AR141" s="1097"/>
      <c r="AS141" s="1098"/>
      <c r="AT141" s="1099"/>
      <c r="AU141" s="1100"/>
      <c r="AV141" s="1101"/>
      <c r="AW141" s="1101"/>
      <c r="AX141" s="1101"/>
      <c r="AY141" s="1101"/>
      <c r="AZ141" s="1101"/>
      <c r="BA141" s="1101"/>
      <c r="BB141" s="1101"/>
      <c r="BC141" s="1101"/>
      <c r="BD141" s="1101"/>
      <c r="BE141" s="1101"/>
      <c r="BF141" s="1102"/>
      <c r="BG141" s="474"/>
      <c r="BH141" s="474"/>
      <c r="BI141" s="1031" t="s">
        <v>52</v>
      </c>
      <c r="BJ141" s="1032"/>
      <c r="BK141" s="1032"/>
      <c r="BL141" s="1032"/>
      <c r="BM141" s="1032"/>
      <c r="BN141" s="1032"/>
      <c r="BO141" s="1032"/>
      <c r="BP141" s="1032"/>
      <c r="BQ141" s="1032"/>
      <c r="BR141" s="1032"/>
      <c r="BS141" s="1032"/>
      <c r="BT141" s="1032"/>
      <c r="BU141" s="1032"/>
      <c r="BV141" s="1032"/>
      <c r="BW141" s="1033"/>
      <c r="BX141" s="1034"/>
      <c r="BY141" s="770" t="s">
        <v>53</v>
      </c>
      <c r="BZ141" s="771"/>
      <c r="CA141" s="1058" t="s">
        <v>71</v>
      </c>
      <c r="CB141" s="1058"/>
      <c r="CC141" s="772" t="s">
        <v>54</v>
      </c>
      <c r="CD141" s="772"/>
      <c r="CE141" s="772" t="s">
        <v>55</v>
      </c>
      <c r="CF141" s="772"/>
      <c r="CG141" s="772" t="s">
        <v>56</v>
      </c>
      <c r="CH141" s="772"/>
      <c r="CI141" s="772" t="s">
        <v>57</v>
      </c>
      <c r="CJ141" s="772"/>
      <c r="CK141" s="772" t="s">
        <v>58</v>
      </c>
      <c r="CL141" s="772"/>
      <c r="CM141" s="772" t="s">
        <v>59</v>
      </c>
      <c r="CN141" s="772"/>
      <c r="CO141" s="772" t="s">
        <v>60</v>
      </c>
      <c r="CP141" s="772"/>
      <c r="CQ141" s="772" t="s">
        <v>61</v>
      </c>
      <c r="CR141" s="798"/>
      <c r="CT141" s="1294"/>
      <c r="CU141" s="1295"/>
      <c r="CV141" s="1295"/>
      <c r="CW141" s="1295"/>
      <c r="CX141" s="1295"/>
      <c r="CY141" s="1295"/>
      <c r="CZ141" s="1295"/>
      <c r="DA141" s="1296"/>
      <c r="DB141" s="1064"/>
      <c r="DC141" s="1065"/>
      <c r="DD141" s="1065"/>
      <c r="DE141" s="1065"/>
      <c r="DF141" s="1065"/>
      <c r="DG141" s="1066"/>
      <c r="DH141" s="616"/>
      <c r="DI141" s="616"/>
      <c r="DJ141" s="616"/>
      <c r="DK141" s="616"/>
      <c r="DL141" s="616"/>
      <c r="DM141" s="616"/>
      <c r="DN141" s="616"/>
      <c r="DO141" s="616"/>
      <c r="DP141" s="616"/>
      <c r="DQ141" s="616"/>
      <c r="DR141" s="616"/>
      <c r="DS141" s="616"/>
      <c r="DT141" s="616"/>
      <c r="DU141" s="616"/>
      <c r="DV141" s="616"/>
      <c r="DW141" s="616"/>
      <c r="DX141" s="616"/>
      <c r="DY141" s="616"/>
      <c r="DZ141" s="616"/>
      <c r="EA141" s="616"/>
      <c r="EB141" s="616"/>
      <c r="EC141" s="616"/>
      <c r="ED141" s="616"/>
      <c r="EE141" s="616"/>
      <c r="EF141" s="616"/>
      <c r="EG141" s="718"/>
      <c r="EH141" s="718"/>
      <c r="EI141" s="718"/>
      <c r="EJ141" s="718"/>
      <c r="EK141" s="718"/>
      <c r="EL141" s="718"/>
      <c r="EM141" s="718"/>
      <c r="EN141" s="718"/>
      <c r="EO141" s="718"/>
      <c r="EP141" s="718"/>
      <c r="EQ141" s="718"/>
      <c r="ER141" s="718"/>
      <c r="ES141" s="718"/>
      <c r="ET141" s="718"/>
      <c r="EU141" s="718"/>
      <c r="EV141" s="718"/>
      <c r="EW141" s="718"/>
      <c r="EX141" s="719"/>
      <c r="EY141" s="719"/>
      <c r="EZ141" s="719"/>
      <c r="FA141" s="719"/>
      <c r="FB141" s="719"/>
      <c r="FC141" s="719"/>
      <c r="FD141" s="861"/>
      <c r="FE141" s="609"/>
      <c r="FF141" s="609"/>
      <c r="FG141" s="609"/>
      <c r="FH141" s="609"/>
      <c r="FI141" s="810"/>
      <c r="FJ141" s="479"/>
      <c r="FK141" s="994"/>
      <c r="FL141" s="995"/>
      <c r="FM141" s="995"/>
      <c r="FN141" s="995"/>
      <c r="FO141" s="991"/>
      <c r="FP141" s="991"/>
      <c r="FQ141" s="991"/>
      <c r="FR141" s="991"/>
      <c r="FS141" s="991"/>
      <c r="FT141" s="991"/>
      <c r="FU141" s="991"/>
      <c r="FV141" s="991"/>
      <c r="FW141" s="991"/>
      <c r="FX141" s="991"/>
      <c r="FY141" s="992"/>
      <c r="FZ141" s="992"/>
      <c r="GA141" s="992"/>
      <c r="GB141" s="992"/>
      <c r="GC141" s="992"/>
      <c r="GD141" s="992"/>
      <c r="GE141" s="992"/>
      <c r="GF141" s="992"/>
      <c r="GG141" s="992"/>
      <c r="GH141" s="992"/>
      <c r="GI141" s="992"/>
      <c r="GJ141" s="992"/>
      <c r="GK141" s="993"/>
    </row>
    <row r="142" spans="1:193" ht="4.5" customHeight="1" x14ac:dyDescent="0.15">
      <c r="A142" s="1108"/>
      <c r="B142" s="1107"/>
      <c r="C142" s="1107"/>
      <c r="D142" s="1107"/>
      <c r="E142" s="1107"/>
      <c r="F142" s="1107"/>
      <c r="G142" s="1107"/>
      <c r="H142" s="1107"/>
      <c r="I142" s="1107"/>
      <c r="J142" s="1107"/>
      <c r="K142" s="1097"/>
      <c r="L142" s="1097"/>
      <c r="M142" s="1097"/>
      <c r="N142" s="1097"/>
      <c r="O142" s="1097"/>
      <c r="P142" s="1097"/>
      <c r="Q142" s="1097"/>
      <c r="R142" s="1097"/>
      <c r="S142" s="1097"/>
      <c r="T142" s="1097"/>
      <c r="U142" s="1097"/>
      <c r="V142" s="1097"/>
      <c r="W142" s="1097"/>
      <c r="X142" s="1097"/>
      <c r="Y142" s="1097"/>
      <c r="Z142" s="1097"/>
      <c r="AA142" s="1097"/>
      <c r="AB142" s="1097"/>
      <c r="AC142" s="1097"/>
      <c r="AD142" s="1097"/>
      <c r="AE142" s="1097"/>
      <c r="AF142" s="1097"/>
      <c r="AG142" s="1097"/>
      <c r="AH142" s="1097"/>
      <c r="AI142" s="1097"/>
      <c r="AJ142" s="1097"/>
      <c r="AK142" s="1097"/>
      <c r="AL142" s="1097"/>
      <c r="AM142" s="1097"/>
      <c r="AN142" s="1097"/>
      <c r="AO142" s="1097"/>
      <c r="AP142" s="1097"/>
      <c r="AQ142" s="1097"/>
      <c r="AR142" s="1097"/>
      <c r="AS142" s="1098"/>
      <c r="AT142" s="1099"/>
      <c r="AU142" s="1100"/>
      <c r="AV142" s="1101"/>
      <c r="AW142" s="1101"/>
      <c r="AX142" s="1101"/>
      <c r="AY142" s="1101"/>
      <c r="AZ142" s="1101"/>
      <c r="BA142" s="1101"/>
      <c r="BB142" s="1101"/>
      <c r="BC142" s="1101"/>
      <c r="BD142" s="1101"/>
      <c r="BE142" s="1101"/>
      <c r="BF142" s="1102"/>
      <c r="BG142" s="474"/>
      <c r="BH142" s="474"/>
      <c r="BI142" s="1035"/>
      <c r="BJ142" s="1036"/>
      <c r="BK142" s="1036"/>
      <c r="BL142" s="1036"/>
      <c r="BM142" s="1036"/>
      <c r="BN142" s="1036"/>
      <c r="BO142" s="1036"/>
      <c r="BP142" s="1036"/>
      <c r="BQ142" s="1036"/>
      <c r="BR142" s="1036"/>
      <c r="BS142" s="1036"/>
      <c r="BT142" s="1036"/>
      <c r="BU142" s="1036"/>
      <c r="BV142" s="1036"/>
      <c r="BW142" s="1037"/>
      <c r="BX142" s="1038"/>
      <c r="BY142" s="770"/>
      <c r="BZ142" s="771"/>
      <c r="CA142" s="1059"/>
      <c r="CB142" s="1059"/>
      <c r="CC142" s="772"/>
      <c r="CD142" s="772"/>
      <c r="CE142" s="772"/>
      <c r="CF142" s="772"/>
      <c r="CG142" s="772"/>
      <c r="CH142" s="772"/>
      <c r="CI142" s="772"/>
      <c r="CJ142" s="772"/>
      <c r="CK142" s="772"/>
      <c r="CL142" s="772"/>
      <c r="CM142" s="772"/>
      <c r="CN142" s="772"/>
      <c r="CO142" s="772"/>
      <c r="CP142" s="772"/>
      <c r="CQ142" s="772"/>
      <c r="CR142" s="798"/>
      <c r="CT142" s="1294"/>
      <c r="CU142" s="1295"/>
      <c r="CV142" s="1295"/>
      <c r="CW142" s="1295"/>
      <c r="CX142" s="1295"/>
      <c r="CY142" s="1295"/>
      <c r="CZ142" s="1295"/>
      <c r="DA142" s="1296"/>
      <c r="DB142" s="1064"/>
      <c r="DC142" s="1065"/>
      <c r="DD142" s="1065"/>
      <c r="DE142" s="1065"/>
      <c r="DF142" s="1065"/>
      <c r="DG142" s="1066"/>
      <c r="DH142" s="616"/>
      <c r="DI142" s="616"/>
      <c r="DJ142" s="616"/>
      <c r="DK142" s="616"/>
      <c r="DL142" s="616"/>
      <c r="DM142" s="616"/>
      <c r="DN142" s="616"/>
      <c r="DO142" s="616"/>
      <c r="DP142" s="616"/>
      <c r="DQ142" s="616"/>
      <c r="DR142" s="616"/>
      <c r="DS142" s="616"/>
      <c r="DT142" s="616"/>
      <c r="DU142" s="616"/>
      <c r="DV142" s="616"/>
      <c r="DW142" s="616"/>
      <c r="DX142" s="616"/>
      <c r="DY142" s="616"/>
      <c r="DZ142" s="616"/>
      <c r="EA142" s="616"/>
      <c r="EB142" s="616"/>
      <c r="EC142" s="616"/>
      <c r="ED142" s="616"/>
      <c r="EE142" s="616"/>
      <c r="EF142" s="616"/>
      <c r="EG142" s="718"/>
      <c r="EH142" s="718"/>
      <c r="EI142" s="718"/>
      <c r="EJ142" s="718"/>
      <c r="EK142" s="718"/>
      <c r="EL142" s="718"/>
      <c r="EM142" s="718"/>
      <c r="EN142" s="718"/>
      <c r="EO142" s="718"/>
      <c r="EP142" s="718"/>
      <c r="EQ142" s="718"/>
      <c r="ER142" s="718"/>
      <c r="ES142" s="718"/>
      <c r="ET142" s="718"/>
      <c r="EU142" s="718"/>
      <c r="EV142" s="718"/>
      <c r="EW142" s="718"/>
      <c r="EX142" s="719"/>
      <c r="EY142" s="719"/>
      <c r="EZ142" s="719"/>
      <c r="FA142" s="719"/>
      <c r="FB142" s="719"/>
      <c r="FC142" s="719"/>
      <c r="FD142" s="861"/>
      <c r="FE142" s="609"/>
      <c r="FF142" s="609"/>
      <c r="FG142" s="609"/>
      <c r="FH142" s="609"/>
      <c r="FI142" s="810"/>
      <c r="FJ142" s="479"/>
      <c r="FK142" s="994" t="s">
        <v>127</v>
      </c>
      <c r="FL142" s="995"/>
      <c r="FM142" s="995"/>
      <c r="FN142" s="995"/>
      <c r="FO142" s="991" t="str">
        <f>IF(入力シート!$I31="","",入力シート!$I31)</f>
        <v/>
      </c>
      <c r="FP142" s="991"/>
      <c r="FQ142" s="991"/>
      <c r="FR142" s="991"/>
      <c r="FS142" s="991"/>
      <c r="FT142" s="991"/>
      <c r="FU142" s="991"/>
      <c r="FV142" s="991"/>
      <c r="FW142" s="991"/>
      <c r="FX142" s="991"/>
      <c r="FY142" s="992" t="str">
        <f>IF(入力シート!$H31="","",入力シート!$H31)</f>
        <v/>
      </c>
      <c r="FZ142" s="992"/>
      <c r="GA142" s="992"/>
      <c r="GB142" s="992"/>
      <c r="GC142" s="992"/>
      <c r="GD142" s="992"/>
      <c r="GE142" s="992"/>
      <c r="GF142" s="992"/>
      <c r="GG142" s="992"/>
      <c r="GH142" s="992"/>
      <c r="GI142" s="992"/>
      <c r="GJ142" s="992"/>
      <c r="GK142" s="993"/>
    </row>
    <row r="143" spans="1:193" ht="4.5" customHeight="1" x14ac:dyDescent="0.15">
      <c r="A143" s="1108"/>
      <c r="B143" s="1107"/>
      <c r="C143" s="1107"/>
      <c r="D143" s="1107"/>
      <c r="E143" s="1107"/>
      <c r="F143" s="1107"/>
      <c r="G143" s="1107"/>
      <c r="H143" s="1107"/>
      <c r="I143" s="1107"/>
      <c r="J143" s="1107"/>
      <c r="K143" s="1097"/>
      <c r="L143" s="1097"/>
      <c r="M143" s="1097"/>
      <c r="N143" s="1097"/>
      <c r="O143" s="1097"/>
      <c r="P143" s="1097"/>
      <c r="Q143" s="1097"/>
      <c r="R143" s="1097"/>
      <c r="S143" s="1097"/>
      <c r="T143" s="1097"/>
      <c r="U143" s="1097"/>
      <c r="V143" s="1097"/>
      <c r="W143" s="1097"/>
      <c r="X143" s="1097"/>
      <c r="Y143" s="1097"/>
      <c r="Z143" s="1097"/>
      <c r="AA143" s="1097"/>
      <c r="AB143" s="1097"/>
      <c r="AC143" s="1097"/>
      <c r="AD143" s="1097"/>
      <c r="AE143" s="1097"/>
      <c r="AF143" s="1097"/>
      <c r="AG143" s="1097"/>
      <c r="AH143" s="1097"/>
      <c r="AI143" s="1097"/>
      <c r="AJ143" s="1097"/>
      <c r="AK143" s="1097"/>
      <c r="AL143" s="1097"/>
      <c r="AM143" s="1097"/>
      <c r="AN143" s="1097"/>
      <c r="AO143" s="1097"/>
      <c r="AP143" s="1097"/>
      <c r="AQ143" s="1097"/>
      <c r="AR143" s="1097"/>
      <c r="AS143" s="1098"/>
      <c r="AT143" s="1099"/>
      <c r="AU143" s="1100"/>
      <c r="AV143" s="1101"/>
      <c r="AW143" s="1101"/>
      <c r="AX143" s="1101"/>
      <c r="AY143" s="1101"/>
      <c r="AZ143" s="1101"/>
      <c r="BA143" s="1101"/>
      <c r="BB143" s="1101"/>
      <c r="BC143" s="1101"/>
      <c r="BD143" s="1101"/>
      <c r="BE143" s="1101"/>
      <c r="BF143" s="1102"/>
      <c r="BG143" s="474"/>
      <c r="BH143" s="474"/>
      <c r="BI143" s="1035"/>
      <c r="BJ143" s="1036"/>
      <c r="BK143" s="1036"/>
      <c r="BL143" s="1036"/>
      <c r="BM143" s="1036"/>
      <c r="BN143" s="1036"/>
      <c r="BO143" s="1036"/>
      <c r="BP143" s="1036"/>
      <c r="BQ143" s="1036"/>
      <c r="BR143" s="1036"/>
      <c r="BS143" s="1036"/>
      <c r="BT143" s="1036"/>
      <c r="BU143" s="1036"/>
      <c r="BV143" s="1036"/>
      <c r="BW143" s="1037"/>
      <c r="BX143" s="1038"/>
      <c r="BY143" s="770"/>
      <c r="BZ143" s="771"/>
      <c r="CA143" s="814">
        <v>1</v>
      </c>
      <c r="CB143" s="814"/>
      <c r="CC143" s="772"/>
      <c r="CD143" s="772"/>
      <c r="CE143" s="772"/>
      <c r="CF143" s="772"/>
      <c r="CG143" s="772"/>
      <c r="CH143" s="772"/>
      <c r="CI143" s="772"/>
      <c r="CJ143" s="772"/>
      <c r="CK143" s="772"/>
      <c r="CL143" s="772"/>
      <c r="CM143" s="772"/>
      <c r="CN143" s="772"/>
      <c r="CO143" s="772"/>
      <c r="CP143" s="772"/>
      <c r="CQ143" s="772"/>
      <c r="CR143" s="798"/>
      <c r="CT143" s="1294"/>
      <c r="CU143" s="1295"/>
      <c r="CV143" s="1295"/>
      <c r="CW143" s="1295"/>
      <c r="CX143" s="1295"/>
      <c r="CY143" s="1295"/>
      <c r="CZ143" s="1295"/>
      <c r="DA143" s="1296"/>
      <c r="DB143" s="1064"/>
      <c r="DC143" s="1065"/>
      <c r="DD143" s="1065"/>
      <c r="DE143" s="1065"/>
      <c r="DF143" s="1065"/>
      <c r="DG143" s="1066"/>
      <c r="DH143" s="616"/>
      <c r="DI143" s="616"/>
      <c r="DJ143" s="616"/>
      <c r="DK143" s="616"/>
      <c r="DL143" s="616"/>
      <c r="DM143" s="616"/>
      <c r="DN143" s="616"/>
      <c r="DO143" s="616"/>
      <c r="DP143" s="616"/>
      <c r="DQ143" s="616"/>
      <c r="DR143" s="616"/>
      <c r="DS143" s="616"/>
      <c r="DT143" s="616"/>
      <c r="DU143" s="616"/>
      <c r="DV143" s="616"/>
      <c r="DW143" s="616"/>
      <c r="DX143" s="616"/>
      <c r="DY143" s="616"/>
      <c r="DZ143" s="616"/>
      <c r="EA143" s="616"/>
      <c r="EB143" s="616"/>
      <c r="EC143" s="616"/>
      <c r="ED143" s="616"/>
      <c r="EE143" s="616"/>
      <c r="EF143" s="616"/>
      <c r="EG143" s="718"/>
      <c r="EH143" s="718"/>
      <c r="EI143" s="718"/>
      <c r="EJ143" s="718"/>
      <c r="EK143" s="718"/>
      <c r="EL143" s="718"/>
      <c r="EM143" s="718"/>
      <c r="EN143" s="718"/>
      <c r="EO143" s="718"/>
      <c r="EP143" s="718"/>
      <c r="EQ143" s="718"/>
      <c r="ER143" s="718"/>
      <c r="ES143" s="718"/>
      <c r="ET143" s="718"/>
      <c r="EU143" s="718"/>
      <c r="EV143" s="718"/>
      <c r="EW143" s="718"/>
      <c r="EX143" s="719"/>
      <c r="EY143" s="719"/>
      <c r="EZ143" s="719"/>
      <c r="FA143" s="719"/>
      <c r="FB143" s="719"/>
      <c r="FC143" s="719"/>
      <c r="FD143" s="861"/>
      <c r="FE143" s="609"/>
      <c r="FF143" s="609"/>
      <c r="FG143" s="609"/>
      <c r="FH143" s="609"/>
      <c r="FI143" s="810"/>
      <c r="FJ143" s="479"/>
      <c r="FK143" s="994"/>
      <c r="FL143" s="995"/>
      <c r="FM143" s="995"/>
      <c r="FN143" s="995"/>
      <c r="FO143" s="991"/>
      <c r="FP143" s="991"/>
      <c r="FQ143" s="991"/>
      <c r="FR143" s="991"/>
      <c r="FS143" s="991"/>
      <c r="FT143" s="991"/>
      <c r="FU143" s="991"/>
      <c r="FV143" s="991"/>
      <c r="FW143" s="991"/>
      <c r="FX143" s="991"/>
      <c r="FY143" s="992"/>
      <c r="FZ143" s="992"/>
      <c r="GA143" s="992"/>
      <c r="GB143" s="992"/>
      <c r="GC143" s="992"/>
      <c r="GD143" s="992"/>
      <c r="GE143" s="992"/>
      <c r="GF143" s="992"/>
      <c r="GG143" s="992"/>
      <c r="GH143" s="992"/>
      <c r="GI143" s="992"/>
      <c r="GJ143" s="992"/>
      <c r="GK143" s="993"/>
    </row>
    <row r="144" spans="1:193" ht="4.5" customHeight="1" x14ac:dyDescent="0.15">
      <c r="A144" s="1109" t="s">
        <v>217</v>
      </c>
      <c r="B144" s="1110"/>
      <c r="C144" s="1110"/>
      <c r="D144" s="1110"/>
      <c r="E144" s="1110"/>
      <c r="F144" s="1110"/>
      <c r="G144" s="1110"/>
      <c r="H144" s="1110"/>
      <c r="I144" s="1110"/>
      <c r="J144" s="1111"/>
      <c r="K144" s="638" t="s">
        <v>19</v>
      </c>
      <c r="L144" s="638"/>
      <c r="M144" s="638"/>
      <c r="N144" s="638"/>
      <c r="O144" s="638"/>
      <c r="P144" s="638" t="s">
        <v>218</v>
      </c>
      <c r="Q144" s="638"/>
      <c r="R144" s="638"/>
      <c r="S144" s="638"/>
      <c r="T144" s="638"/>
      <c r="U144" s="638"/>
      <c r="V144" s="638"/>
      <c r="W144" s="638"/>
      <c r="X144" s="638"/>
      <c r="Y144" s="638"/>
      <c r="Z144" s="638" t="s">
        <v>20</v>
      </c>
      <c r="AA144" s="638"/>
      <c r="AB144" s="638"/>
      <c r="AC144" s="638"/>
      <c r="AD144" s="638"/>
      <c r="AE144" s="638"/>
      <c r="AF144" s="638"/>
      <c r="AG144" s="638"/>
      <c r="AH144" s="638"/>
      <c r="AI144" s="638" t="s">
        <v>19</v>
      </c>
      <c r="AJ144" s="638"/>
      <c r="AK144" s="638"/>
      <c r="AL144" s="638"/>
      <c r="AM144" s="638"/>
      <c r="AN144" s="638" t="s">
        <v>218</v>
      </c>
      <c r="AO144" s="638"/>
      <c r="AP144" s="638"/>
      <c r="AQ144" s="638"/>
      <c r="AR144" s="638"/>
      <c r="AS144" s="638"/>
      <c r="AT144" s="638"/>
      <c r="AU144" s="638"/>
      <c r="AV144" s="638"/>
      <c r="AW144" s="638"/>
      <c r="AX144" s="638" t="s">
        <v>20</v>
      </c>
      <c r="AY144" s="638"/>
      <c r="AZ144" s="638"/>
      <c r="BA144" s="638"/>
      <c r="BB144" s="638"/>
      <c r="BC144" s="638"/>
      <c r="BD144" s="638"/>
      <c r="BE144" s="638"/>
      <c r="BF144" s="976"/>
      <c r="BG144" s="474"/>
      <c r="BH144" s="474"/>
      <c r="BI144" s="1035"/>
      <c r="BJ144" s="1036"/>
      <c r="BK144" s="1036"/>
      <c r="BL144" s="1036"/>
      <c r="BM144" s="1036"/>
      <c r="BN144" s="1036"/>
      <c r="BO144" s="1036"/>
      <c r="BP144" s="1036"/>
      <c r="BQ144" s="1036"/>
      <c r="BR144" s="1036"/>
      <c r="BS144" s="1036"/>
      <c r="BT144" s="1036"/>
      <c r="BU144" s="1036"/>
      <c r="BV144" s="1036"/>
      <c r="BW144" s="1037"/>
      <c r="BX144" s="1038"/>
      <c r="BY144" s="770"/>
      <c r="BZ144" s="771"/>
      <c r="CA144" s="815"/>
      <c r="CB144" s="815"/>
      <c r="CC144" s="772"/>
      <c r="CD144" s="772"/>
      <c r="CE144" s="772"/>
      <c r="CF144" s="772"/>
      <c r="CG144" s="772"/>
      <c r="CH144" s="772"/>
      <c r="CI144" s="772"/>
      <c r="CJ144" s="772"/>
      <c r="CK144" s="772"/>
      <c r="CL144" s="772"/>
      <c r="CM144" s="772"/>
      <c r="CN144" s="772"/>
      <c r="CO144" s="772"/>
      <c r="CP144" s="772"/>
      <c r="CQ144" s="772"/>
      <c r="CR144" s="798"/>
      <c r="CT144" s="1294"/>
      <c r="CU144" s="1295"/>
      <c r="CV144" s="1295"/>
      <c r="CW144" s="1295"/>
      <c r="CX144" s="1295"/>
      <c r="CY144" s="1295"/>
      <c r="CZ144" s="1295"/>
      <c r="DA144" s="1296"/>
      <c r="DB144" s="1067"/>
      <c r="DC144" s="1068"/>
      <c r="DD144" s="1068"/>
      <c r="DE144" s="1068"/>
      <c r="DF144" s="1068"/>
      <c r="DG144" s="1069"/>
      <c r="DH144" s="616"/>
      <c r="DI144" s="616"/>
      <c r="DJ144" s="616"/>
      <c r="DK144" s="616"/>
      <c r="DL144" s="616"/>
      <c r="DM144" s="616"/>
      <c r="DN144" s="616"/>
      <c r="DO144" s="616"/>
      <c r="DP144" s="616"/>
      <c r="DQ144" s="616"/>
      <c r="DR144" s="616"/>
      <c r="DS144" s="616"/>
      <c r="DT144" s="616"/>
      <c r="DU144" s="616"/>
      <c r="DV144" s="616"/>
      <c r="DW144" s="616"/>
      <c r="DX144" s="616"/>
      <c r="DY144" s="616"/>
      <c r="DZ144" s="616"/>
      <c r="EA144" s="616"/>
      <c r="EB144" s="616"/>
      <c r="EC144" s="616"/>
      <c r="ED144" s="616"/>
      <c r="EE144" s="616"/>
      <c r="EF144" s="616"/>
      <c r="EG144" s="718"/>
      <c r="EH144" s="718"/>
      <c r="EI144" s="718"/>
      <c r="EJ144" s="718"/>
      <c r="EK144" s="718"/>
      <c r="EL144" s="718"/>
      <c r="EM144" s="718"/>
      <c r="EN144" s="718"/>
      <c r="EO144" s="718"/>
      <c r="EP144" s="718"/>
      <c r="EQ144" s="718"/>
      <c r="ER144" s="718"/>
      <c r="ES144" s="718"/>
      <c r="ET144" s="718"/>
      <c r="EU144" s="718"/>
      <c r="EV144" s="718"/>
      <c r="EW144" s="718"/>
      <c r="EX144" s="719"/>
      <c r="EY144" s="719"/>
      <c r="EZ144" s="719"/>
      <c r="FA144" s="719"/>
      <c r="FB144" s="719"/>
      <c r="FC144" s="719"/>
      <c r="FD144" s="863"/>
      <c r="FE144" s="864"/>
      <c r="FF144" s="864"/>
      <c r="FG144" s="864"/>
      <c r="FH144" s="864"/>
      <c r="FI144" s="811"/>
      <c r="FJ144" s="479"/>
      <c r="FK144" s="994"/>
      <c r="FL144" s="995"/>
      <c r="FM144" s="995"/>
      <c r="FN144" s="995"/>
      <c r="FO144" s="991"/>
      <c r="FP144" s="991"/>
      <c r="FQ144" s="991"/>
      <c r="FR144" s="991"/>
      <c r="FS144" s="991"/>
      <c r="FT144" s="991"/>
      <c r="FU144" s="991"/>
      <c r="FV144" s="991"/>
      <c r="FW144" s="991"/>
      <c r="FX144" s="991"/>
      <c r="FY144" s="992"/>
      <c r="FZ144" s="992"/>
      <c r="GA144" s="992"/>
      <c r="GB144" s="992"/>
      <c r="GC144" s="992"/>
      <c r="GD144" s="992"/>
      <c r="GE144" s="992"/>
      <c r="GF144" s="992"/>
      <c r="GG144" s="992"/>
      <c r="GH144" s="992"/>
      <c r="GI144" s="992"/>
      <c r="GJ144" s="992"/>
      <c r="GK144" s="993"/>
    </row>
    <row r="145" spans="1:193" ht="4.5" customHeight="1" x14ac:dyDescent="0.15">
      <c r="A145" s="1112"/>
      <c r="B145" s="1113"/>
      <c r="C145" s="1113"/>
      <c r="D145" s="1113"/>
      <c r="E145" s="1113"/>
      <c r="F145" s="1113"/>
      <c r="G145" s="1113"/>
      <c r="H145" s="1113"/>
      <c r="I145" s="1113"/>
      <c r="J145" s="1114"/>
      <c r="K145" s="638"/>
      <c r="L145" s="638"/>
      <c r="M145" s="638"/>
      <c r="N145" s="638"/>
      <c r="O145" s="638"/>
      <c r="P145" s="638"/>
      <c r="Q145" s="638"/>
      <c r="R145" s="638"/>
      <c r="S145" s="638"/>
      <c r="T145" s="638"/>
      <c r="U145" s="638"/>
      <c r="V145" s="638"/>
      <c r="W145" s="638"/>
      <c r="X145" s="638"/>
      <c r="Y145" s="638"/>
      <c r="Z145" s="638"/>
      <c r="AA145" s="638"/>
      <c r="AB145" s="638"/>
      <c r="AC145" s="638"/>
      <c r="AD145" s="638"/>
      <c r="AE145" s="638"/>
      <c r="AF145" s="638"/>
      <c r="AG145" s="638"/>
      <c r="AH145" s="638"/>
      <c r="AI145" s="638"/>
      <c r="AJ145" s="638"/>
      <c r="AK145" s="638"/>
      <c r="AL145" s="638"/>
      <c r="AM145" s="638"/>
      <c r="AN145" s="638"/>
      <c r="AO145" s="638"/>
      <c r="AP145" s="638"/>
      <c r="AQ145" s="638"/>
      <c r="AR145" s="638"/>
      <c r="AS145" s="638"/>
      <c r="AT145" s="638"/>
      <c r="AU145" s="638"/>
      <c r="AV145" s="638"/>
      <c r="AW145" s="638"/>
      <c r="AX145" s="638"/>
      <c r="AY145" s="638"/>
      <c r="AZ145" s="638"/>
      <c r="BA145" s="638"/>
      <c r="BB145" s="638"/>
      <c r="BC145" s="638"/>
      <c r="BD145" s="638"/>
      <c r="BE145" s="638"/>
      <c r="BF145" s="976"/>
      <c r="BG145" s="474"/>
      <c r="BH145" s="474"/>
      <c r="BI145" s="1035"/>
      <c r="BJ145" s="1036"/>
      <c r="BK145" s="1036"/>
      <c r="BL145" s="1036"/>
      <c r="BM145" s="1036"/>
      <c r="BN145" s="1036"/>
      <c r="BO145" s="1036"/>
      <c r="BP145" s="1036"/>
      <c r="BQ145" s="1036"/>
      <c r="BR145" s="1036"/>
      <c r="BS145" s="1036"/>
      <c r="BT145" s="1036"/>
      <c r="BU145" s="1036"/>
      <c r="BV145" s="1036"/>
      <c r="BW145" s="1037"/>
      <c r="BX145" s="1038"/>
      <c r="BY145" s="1030" t="str">
        <f>入力シート!AA$74</f>
        <v/>
      </c>
      <c r="BZ145" s="773"/>
      <c r="CA145" s="816" t="s">
        <v>72</v>
      </c>
      <c r="CB145" s="816"/>
      <c r="CC145" s="773" t="str">
        <f>入力シート!AB$74</f>
        <v/>
      </c>
      <c r="CD145" s="773"/>
      <c r="CE145" s="773" t="str">
        <f>入力シート!AC$74</f>
        <v/>
      </c>
      <c r="CF145" s="773"/>
      <c r="CG145" s="773" t="str">
        <f>入力シート!AD$74</f>
        <v/>
      </c>
      <c r="CH145" s="773"/>
      <c r="CI145" s="773" t="str">
        <f>入力シート!AE$74</f>
        <v/>
      </c>
      <c r="CJ145" s="773"/>
      <c r="CK145" s="773" t="str">
        <f>入力シート!AF$74</f>
        <v/>
      </c>
      <c r="CL145" s="773"/>
      <c r="CM145" s="773" t="str">
        <f>入力シート!AG$74</f>
        <v/>
      </c>
      <c r="CN145" s="773"/>
      <c r="CO145" s="773" t="str">
        <f>入力シート!AH$74</f>
        <v/>
      </c>
      <c r="CP145" s="773"/>
      <c r="CQ145" s="773" t="str">
        <f>入力シート!AI$74</f>
        <v/>
      </c>
      <c r="CR145" s="774"/>
      <c r="CT145" s="1294"/>
      <c r="CU145" s="1295"/>
      <c r="CV145" s="1295"/>
      <c r="CW145" s="1295"/>
      <c r="CX145" s="1295"/>
      <c r="CY145" s="1295"/>
      <c r="CZ145" s="1295"/>
      <c r="DA145" s="1296"/>
      <c r="DB145" s="777" t="s">
        <v>91</v>
      </c>
      <c r="DC145" s="737"/>
      <c r="DD145" s="737"/>
      <c r="DE145" s="737"/>
      <c r="DF145" s="737"/>
      <c r="DG145" s="737"/>
      <c r="DH145" s="737"/>
      <c r="DI145" s="737"/>
      <c r="DJ145" s="737"/>
      <c r="DK145" s="737"/>
      <c r="DL145" s="737"/>
      <c r="DM145" s="737"/>
      <c r="DN145" s="737"/>
      <c r="DO145" s="737"/>
      <c r="DP145" s="737"/>
      <c r="DQ145" s="737"/>
      <c r="DR145" s="737"/>
      <c r="DS145" s="737"/>
      <c r="DT145" s="737"/>
      <c r="DU145" s="737"/>
      <c r="DV145" s="737"/>
      <c r="DW145" s="737"/>
      <c r="DX145" s="737"/>
      <c r="DY145" s="737"/>
      <c r="DZ145" s="737"/>
      <c r="EA145" s="737"/>
      <c r="EB145" s="737"/>
      <c r="EC145" s="737"/>
      <c r="ED145" s="737"/>
      <c r="EE145" s="737"/>
      <c r="EF145" s="737"/>
      <c r="EG145" s="737"/>
      <c r="EH145" s="737"/>
      <c r="EI145" s="737"/>
      <c r="EJ145" s="737"/>
      <c r="EK145" s="778"/>
      <c r="EL145" s="731" t="s">
        <v>391</v>
      </c>
      <c r="EM145" s="732"/>
      <c r="EN145" s="732"/>
      <c r="EO145" s="732"/>
      <c r="EP145" s="732"/>
      <c r="EQ145" s="732"/>
      <c r="ER145" s="732"/>
      <c r="ES145" s="732"/>
      <c r="ET145" s="732"/>
      <c r="EU145" s="732"/>
      <c r="EV145" s="732"/>
      <c r="EW145" s="733"/>
      <c r="EX145" s="737" t="s">
        <v>28</v>
      </c>
      <c r="EY145" s="732"/>
      <c r="EZ145" s="732"/>
      <c r="FA145" s="732"/>
      <c r="FB145" s="732"/>
      <c r="FC145" s="732"/>
      <c r="FD145" s="732"/>
      <c r="FE145" s="732"/>
      <c r="FF145" s="732"/>
      <c r="FG145" s="732"/>
      <c r="FH145" s="732"/>
      <c r="FI145" s="738"/>
      <c r="FJ145" s="479"/>
      <c r="FK145" s="994"/>
      <c r="FL145" s="995"/>
      <c r="FM145" s="995"/>
      <c r="FN145" s="995"/>
      <c r="FO145" s="991"/>
      <c r="FP145" s="991"/>
      <c r="FQ145" s="991"/>
      <c r="FR145" s="991"/>
      <c r="FS145" s="991"/>
      <c r="FT145" s="991"/>
      <c r="FU145" s="991"/>
      <c r="FV145" s="991"/>
      <c r="FW145" s="991"/>
      <c r="FX145" s="991"/>
      <c r="FY145" s="992"/>
      <c r="FZ145" s="992"/>
      <c r="GA145" s="992"/>
      <c r="GB145" s="992"/>
      <c r="GC145" s="992"/>
      <c r="GD145" s="992"/>
      <c r="GE145" s="992"/>
      <c r="GF145" s="992"/>
      <c r="GG145" s="992"/>
      <c r="GH145" s="992"/>
      <c r="GI145" s="992"/>
      <c r="GJ145" s="992"/>
      <c r="GK145" s="993"/>
    </row>
    <row r="146" spans="1:193" ht="4.5" customHeight="1" x14ac:dyDescent="0.15">
      <c r="A146" s="1112"/>
      <c r="B146" s="1113"/>
      <c r="C146" s="1113"/>
      <c r="D146" s="1113"/>
      <c r="E146" s="1113"/>
      <c r="F146" s="1113"/>
      <c r="G146" s="1113"/>
      <c r="H146" s="1113"/>
      <c r="I146" s="1113"/>
      <c r="J146" s="1114"/>
      <c r="K146" s="1079" t="s">
        <v>219</v>
      </c>
      <c r="L146" s="1080"/>
      <c r="M146" s="1080"/>
      <c r="N146" s="1080"/>
      <c r="O146" s="1081"/>
      <c r="P146" s="942" t="str">
        <f>IF(入力シート!$C$61="","",入力シート!$C$61)</f>
        <v/>
      </c>
      <c r="Q146" s="942"/>
      <c r="R146" s="942"/>
      <c r="S146" s="942"/>
      <c r="T146" s="942"/>
      <c r="U146" s="942"/>
      <c r="V146" s="942"/>
      <c r="W146" s="942"/>
      <c r="X146" s="942"/>
      <c r="Y146" s="942"/>
      <c r="Z146" s="654" t="str">
        <f>IF(入力シート!$D$61="","",入力シート!$D$61)</f>
        <v/>
      </c>
      <c r="AA146" s="654"/>
      <c r="AB146" s="654"/>
      <c r="AC146" s="654"/>
      <c r="AD146" s="654"/>
      <c r="AE146" s="654"/>
      <c r="AF146" s="654"/>
      <c r="AG146" s="654"/>
      <c r="AH146" s="654"/>
      <c r="AI146" s="1079" t="s">
        <v>220</v>
      </c>
      <c r="AJ146" s="1080"/>
      <c r="AK146" s="1080"/>
      <c r="AL146" s="1080"/>
      <c r="AM146" s="1081"/>
      <c r="AN146" s="942" t="str">
        <f>IF(入力シート!$F$61="","",入力シート!$F$61)</f>
        <v/>
      </c>
      <c r="AO146" s="942"/>
      <c r="AP146" s="942"/>
      <c r="AQ146" s="942"/>
      <c r="AR146" s="942"/>
      <c r="AS146" s="942"/>
      <c r="AT146" s="942"/>
      <c r="AU146" s="942"/>
      <c r="AV146" s="942"/>
      <c r="AW146" s="942"/>
      <c r="AX146" s="654" t="str">
        <f>IF(入力シート!$G$61="","",入力シート!$G$61)</f>
        <v/>
      </c>
      <c r="AY146" s="654"/>
      <c r="AZ146" s="654"/>
      <c r="BA146" s="654"/>
      <c r="BB146" s="654"/>
      <c r="BC146" s="654"/>
      <c r="BD146" s="654"/>
      <c r="BE146" s="654"/>
      <c r="BF146" s="747"/>
      <c r="BG146" s="474"/>
      <c r="BH146" s="474"/>
      <c r="BI146" s="1035"/>
      <c r="BJ146" s="1036"/>
      <c r="BK146" s="1036"/>
      <c r="BL146" s="1036"/>
      <c r="BM146" s="1036"/>
      <c r="BN146" s="1036"/>
      <c r="BO146" s="1036"/>
      <c r="BP146" s="1036"/>
      <c r="BQ146" s="1036"/>
      <c r="BR146" s="1036"/>
      <c r="BS146" s="1036"/>
      <c r="BT146" s="1036"/>
      <c r="BU146" s="1036"/>
      <c r="BV146" s="1036"/>
      <c r="BW146" s="1037"/>
      <c r="BX146" s="1038"/>
      <c r="BY146" s="1030"/>
      <c r="BZ146" s="773"/>
      <c r="CA146" s="817"/>
      <c r="CB146" s="817"/>
      <c r="CC146" s="773"/>
      <c r="CD146" s="773"/>
      <c r="CE146" s="773"/>
      <c r="CF146" s="773"/>
      <c r="CG146" s="773"/>
      <c r="CH146" s="773"/>
      <c r="CI146" s="773"/>
      <c r="CJ146" s="773"/>
      <c r="CK146" s="773"/>
      <c r="CL146" s="773"/>
      <c r="CM146" s="773"/>
      <c r="CN146" s="773"/>
      <c r="CO146" s="773"/>
      <c r="CP146" s="773"/>
      <c r="CQ146" s="773"/>
      <c r="CR146" s="774"/>
      <c r="CT146" s="1294"/>
      <c r="CU146" s="1295"/>
      <c r="CV146" s="1295"/>
      <c r="CW146" s="1295"/>
      <c r="CX146" s="1295"/>
      <c r="CY146" s="1295"/>
      <c r="CZ146" s="1295"/>
      <c r="DA146" s="1296"/>
      <c r="DB146" s="779"/>
      <c r="DC146" s="780"/>
      <c r="DD146" s="780"/>
      <c r="DE146" s="780"/>
      <c r="DF146" s="780"/>
      <c r="DG146" s="780"/>
      <c r="DH146" s="780"/>
      <c r="DI146" s="780"/>
      <c r="DJ146" s="780"/>
      <c r="DK146" s="780"/>
      <c r="DL146" s="780"/>
      <c r="DM146" s="780"/>
      <c r="DN146" s="780"/>
      <c r="DO146" s="780"/>
      <c r="DP146" s="780"/>
      <c r="DQ146" s="780"/>
      <c r="DR146" s="780"/>
      <c r="DS146" s="780"/>
      <c r="DT146" s="780"/>
      <c r="DU146" s="780"/>
      <c r="DV146" s="780"/>
      <c r="DW146" s="780"/>
      <c r="DX146" s="780"/>
      <c r="DY146" s="780"/>
      <c r="DZ146" s="780"/>
      <c r="EA146" s="780"/>
      <c r="EB146" s="780"/>
      <c r="EC146" s="780"/>
      <c r="ED146" s="780"/>
      <c r="EE146" s="780"/>
      <c r="EF146" s="780"/>
      <c r="EG146" s="780"/>
      <c r="EH146" s="780"/>
      <c r="EI146" s="780"/>
      <c r="EJ146" s="780"/>
      <c r="EK146" s="781"/>
      <c r="EL146" s="734"/>
      <c r="EM146" s="735"/>
      <c r="EN146" s="735"/>
      <c r="EO146" s="735"/>
      <c r="EP146" s="735"/>
      <c r="EQ146" s="735"/>
      <c r="ER146" s="735"/>
      <c r="ES146" s="735"/>
      <c r="ET146" s="735"/>
      <c r="EU146" s="735"/>
      <c r="EV146" s="735"/>
      <c r="EW146" s="736"/>
      <c r="EX146" s="735"/>
      <c r="EY146" s="735"/>
      <c r="EZ146" s="735"/>
      <c r="FA146" s="735"/>
      <c r="FB146" s="735"/>
      <c r="FC146" s="735"/>
      <c r="FD146" s="735"/>
      <c r="FE146" s="735"/>
      <c r="FF146" s="735"/>
      <c r="FG146" s="735"/>
      <c r="FH146" s="735"/>
      <c r="FI146" s="739"/>
      <c r="FJ146" s="479"/>
      <c r="FK146" s="996"/>
      <c r="FL146" s="997"/>
      <c r="FM146" s="997"/>
      <c r="FN146" s="997"/>
      <c r="FO146" s="998"/>
      <c r="FP146" s="998"/>
      <c r="FQ146" s="998"/>
      <c r="FR146" s="998"/>
      <c r="FS146" s="998"/>
      <c r="FT146" s="998"/>
      <c r="FU146" s="998"/>
      <c r="FV146" s="998"/>
      <c r="FW146" s="998"/>
      <c r="FX146" s="998"/>
      <c r="FY146" s="999"/>
      <c r="FZ146" s="999"/>
      <c r="GA146" s="999"/>
      <c r="GB146" s="999"/>
      <c r="GC146" s="999"/>
      <c r="GD146" s="999"/>
      <c r="GE146" s="999"/>
      <c r="GF146" s="999"/>
      <c r="GG146" s="999"/>
      <c r="GH146" s="999"/>
      <c r="GI146" s="999"/>
      <c r="GJ146" s="999"/>
      <c r="GK146" s="1000"/>
    </row>
    <row r="147" spans="1:193" ht="4.5" customHeight="1" x14ac:dyDescent="0.15">
      <c r="A147" s="1112"/>
      <c r="B147" s="1113"/>
      <c r="C147" s="1113"/>
      <c r="D147" s="1113"/>
      <c r="E147" s="1113"/>
      <c r="F147" s="1113"/>
      <c r="G147" s="1113"/>
      <c r="H147" s="1113"/>
      <c r="I147" s="1113"/>
      <c r="J147" s="1114"/>
      <c r="K147" s="1082"/>
      <c r="L147" s="1083"/>
      <c r="M147" s="1083"/>
      <c r="N147" s="1083"/>
      <c r="O147" s="1084"/>
      <c r="P147" s="942"/>
      <c r="Q147" s="942"/>
      <c r="R147" s="942"/>
      <c r="S147" s="942"/>
      <c r="T147" s="942"/>
      <c r="U147" s="942"/>
      <c r="V147" s="942"/>
      <c r="W147" s="942"/>
      <c r="X147" s="942"/>
      <c r="Y147" s="942"/>
      <c r="Z147" s="654"/>
      <c r="AA147" s="654"/>
      <c r="AB147" s="654"/>
      <c r="AC147" s="654"/>
      <c r="AD147" s="654"/>
      <c r="AE147" s="654"/>
      <c r="AF147" s="654"/>
      <c r="AG147" s="654"/>
      <c r="AH147" s="654"/>
      <c r="AI147" s="1082"/>
      <c r="AJ147" s="1083"/>
      <c r="AK147" s="1083"/>
      <c r="AL147" s="1083"/>
      <c r="AM147" s="1084"/>
      <c r="AN147" s="942"/>
      <c r="AO147" s="942"/>
      <c r="AP147" s="942"/>
      <c r="AQ147" s="942"/>
      <c r="AR147" s="942"/>
      <c r="AS147" s="942"/>
      <c r="AT147" s="942"/>
      <c r="AU147" s="942"/>
      <c r="AV147" s="942"/>
      <c r="AW147" s="942"/>
      <c r="AX147" s="654"/>
      <c r="AY147" s="654"/>
      <c r="AZ147" s="654"/>
      <c r="BA147" s="654"/>
      <c r="BB147" s="654"/>
      <c r="BC147" s="654"/>
      <c r="BD147" s="654"/>
      <c r="BE147" s="654"/>
      <c r="BF147" s="747"/>
      <c r="BG147" s="474"/>
      <c r="BH147" s="474"/>
      <c r="BI147" s="1035"/>
      <c r="BJ147" s="1036"/>
      <c r="BK147" s="1036"/>
      <c r="BL147" s="1036"/>
      <c r="BM147" s="1036"/>
      <c r="BN147" s="1036"/>
      <c r="BO147" s="1036"/>
      <c r="BP147" s="1036"/>
      <c r="BQ147" s="1036"/>
      <c r="BR147" s="1036"/>
      <c r="BS147" s="1036"/>
      <c r="BT147" s="1036"/>
      <c r="BU147" s="1036"/>
      <c r="BV147" s="1036"/>
      <c r="BW147" s="1037"/>
      <c r="BX147" s="1038"/>
      <c r="BY147" s="1030"/>
      <c r="BZ147" s="773"/>
      <c r="CA147" s="1103">
        <v>2</v>
      </c>
      <c r="CB147" s="1103"/>
      <c r="CC147" s="773"/>
      <c r="CD147" s="773"/>
      <c r="CE147" s="773"/>
      <c r="CF147" s="773"/>
      <c r="CG147" s="773"/>
      <c r="CH147" s="773"/>
      <c r="CI147" s="773"/>
      <c r="CJ147" s="773"/>
      <c r="CK147" s="773"/>
      <c r="CL147" s="773"/>
      <c r="CM147" s="773"/>
      <c r="CN147" s="773"/>
      <c r="CO147" s="773"/>
      <c r="CP147" s="773"/>
      <c r="CQ147" s="773"/>
      <c r="CR147" s="774"/>
      <c r="CT147" s="1294"/>
      <c r="CU147" s="1295"/>
      <c r="CV147" s="1295"/>
      <c r="CW147" s="1295"/>
      <c r="CX147" s="1295"/>
      <c r="CY147" s="1295"/>
      <c r="CZ147" s="1295"/>
      <c r="DA147" s="1296"/>
      <c r="DB147" s="782" t="str">
        <f>入力シート!AA90</f>
        <v/>
      </c>
      <c r="DC147" s="783"/>
      <c r="DD147" s="783"/>
      <c r="DE147" s="783" t="str">
        <f>入力シート!AB90</f>
        <v/>
      </c>
      <c r="DF147" s="783"/>
      <c r="DG147" s="783"/>
      <c r="DH147" s="783" t="str">
        <f>入力シート!AC90</f>
        <v/>
      </c>
      <c r="DI147" s="783"/>
      <c r="DJ147" s="783"/>
      <c r="DK147" s="783" t="str">
        <f>入力シート!AD90</f>
        <v/>
      </c>
      <c r="DL147" s="783"/>
      <c r="DM147" s="783"/>
      <c r="DN147" s="783" t="str">
        <f>入力シート!AE90</f>
        <v/>
      </c>
      <c r="DO147" s="783"/>
      <c r="DP147" s="783"/>
      <c r="DQ147" s="783" t="str">
        <f>入力シート!AF90</f>
        <v/>
      </c>
      <c r="DR147" s="783"/>
      <c r="DS147" s="783"/>
      <c r="DT147" s="783" t="str">
        <f>入力シート!AG90</f>
        <v/>
      </c>
      <c r="DU147" s="783"/>
      <c r="DV147" s="783"/>
      <c r="DW147" s="783" t="str">
        <f>入力シート!AH90</f>
        <v/>
      </c>
      <c r="DX147" s="783"/>
      <c r="DY147" s="783"/>
      <c r="DZ147" s="783" t="str">
        <f>入力シート!AI90</f>
        <v/>
      </c>
      <c r="EA147" s="783"/>
      <c r="EB147" s="783"/>
      <c r="EC147" s="783" t="str">
        <f>入力シート!AJ90</f>
        <v/>
      </c>
      <c r="ED147" s="783"/>
      <c r="EE147" s="783"/>
      <c r="EF147" s="783" t="str">
        <f>入力シート!AK90</f>
        <v/>
      </c>
      <c r="EG147" s="783"/>
      <c r="EH147" s="783"/>
      <c r="EI147" s="783" t="str">
        <f>入力シート!AL90</f>
        <v/>
      </c>
      <c r="EJ147" s="783"/>
      <c r="EK147" s="783"/>
      <c r="EL147" s="740" t="str">
        <f>IF(入力シート!$AO$90="","",入力シート!$AO$90)</f>
        <v/>
      </c>
      <c r="EM147" s="741"/>
      <c r="EN147" s="741"/>
      <c r="EO147" s="741"/>
      <c r="EP147" s="741"/>
      <c r="EQ147" s="741"/>
      <c r="ER147" s="741"/>
      <c r="ES147" s="741"/>
      <c r="ET147" s="741"/>
      <c r="EU147" s="741"/>
      <c r="EV147" s="741"/>
      <c r="EW147" s="742"/>
      <c r="EX147" s="724" t="str">
        <f>IF(入力シート!$K$90="","",入力シート!$K$90)</f>
        <v/>
      </c>
      <c r="EY147" s="725"/>
      <c r="EZ147" s="725"/>
      <c r="FA147" s="725"/>
      <c r="FB147" s="725"/>
      <c r="FC147" s="725"/>
      <c r="FD147" s="725"/>
      <c r="FE147" s="725"/>
      <c r="FF147" s="725"/>
      <c r="FG147" s="725"/>
      <c r="FH147" s="725"/>
      <c r="FI147" s="726"/>
      <c r="FJ147" s="479"/>
      <c r="FK147" s="1019" t="s">
        <v>147</v>
      </c>
      <c r="FL147" s="1020"/>
      <c r="FM147" s="1020"/>
      <c r="FN147" s="1020"/>
      <c r="FO147" s="1023" t="str">
        <f>IF(入力シート!$I32="","",入力シート!$I32)</f>
        <v/>
      </c>
      <c r="FP147" s="1024"/>
      <c r="FQ147" s="1024"/>
      <c r="FR147" s="1024"/>
      <c r="FS147" s="1024"/>
      <c r="FT147" s="1024"/>
      <c r="FU147" s="1024"/>
      <c r="FV147" s="1024"/>
      <c r="FW147" s="1024"/>
      <c r="FX147" s="1025"/>
      <c r="FY147" s="1013"/>
      <c r="FZ147" s="1013"/>
      <c r="GA147" s="1013"/>
      <c r="GB147" s="1013"/>
      <c r="GC147" s="1013"/>
      <c r="GD147" s="1013"/>
      <c r="GE147" s="1013"/>
      <c r="GF147" s="1013"/>
      <c r="GG147" s="1013"/>
      <c r="GH147" s="1013"/>
      <c r="GI147" s="1013"/>
      <c r="GJ147" s="1013"/>
      <c r="GK147" s="1014"/>
    </row>
    <row r="148" spans="1:193" ht="4.5" customHeight="1" x14ac:dyDescent="0.15">
      <c r="A148" s="1112"/>
      <c r="B148" s="1113"/>
      <c r="C148" s="1113"/>
      <c r="D148" s="1113"/>
      <c r="E148" s="1113"/>
      <c r="F148" s="1113"/>
      <c r="G148" s="1113"/>
      <c r="H148" s="1113"/>
      <c r="I148" s="1113"/>
      <c r="J148" s="1114"/>
      <c r="K148" s="1082"/>
      <c r="L148" s="1083"/>
      <c r="M148" s="1083"/>
      <c r="N148" s="1083"/>
      <c r="O148" s="1084"/>
      <c r="P148" s="942"/>
      <c r="Q148" s="942"/>
      <c r="R148" s="942"/>
      <c r="S148" s="942"/>
      <c r="T148" s="942"/>
      <c r="U148" s="942"/>
      <c r="V148" s="942"/>
      <c r="W148" s="942"/>
      <c r="X148" s="942"/>
      <c r="Y148" s="942"/>
      <c r="Z148" s="654"/>
      <c r="AA148" s="654"/>
      <c r="AB148" s="654"/>
      <c r="AC148" s="654"/>
      <c r="AD148" s="654"/>
      <c r="AE148" s="654"/>
      <c r="AF148" s="654"/>
      <c r="AG148" s="654"/>
      <c r="AH148" s="654"/>
      <c r="AI148" s="1082"/>
      <c r="AJ148" s="1083"/>
      <c r="AK148" s="1083"/>
      <c r="AL148" s="1083"/>
      <c r="AM148" s="1084"/>
      <c r="AN148" s="942"/>
      <c r="AO148" s="942"/>
      <c r="AP148" s="942"/>
      <c r="AQ148" s="942"/>
      <c r="AR148" s="942"/>
      <c r="AS148" s="942"/>
      <c r="AT148" s="942"/>
      <c r="AU148" s="942"/>
      <c r="AV148" s="942"/>
      <c r="AW148" s="942"/>
      <c r="AX148" s="654"/>
      <c r="AY148" s="654"/>
      <c r="AZ148" s="654"/>
      <c r="BA148" s="654"/>
      <c r="BB148" s="654"/>
      <c r="BC148" s="654"/>
      <c r="BD148" s="654"/>
      <c r="BE148" s="654"/>
      <c r="BF148" s="747"/>
      <c r="BG148" s="474"/>
      <c r="BH148" s="474"/>
      <c r="BI148" s="1039"/>
      <c r="BJ148" s="1040"/>
      <c r="BK148" s="1040"/>
      <c r="BL148" s="1040"/>
      <c r="BM148" s="1040"/>
      <c r="BN148" s="1040"/>
      <c r="BO148" s="1040"/>
      <c r="BP148" s="1040"/>
      <c r="BQ148" s="1040"/>
      <c r="BR148" s="1040"/>
      <c r="BS148" s="1040"/>
      <c r="BT148" s="1040"/>
      <c r="BU148" s="1040"/>
      <c r="BV148" s="1040"/>
      <c r="BW148" s="1041"/>
      <c r="BX148" s="1042"/>
      <c r="BY148" s="1030"/>
      <c r="BZ148" s="773"/>
      <c r="CA148" s="1104"/>
      <c r="CB148" s="1104"/>
      <c r="CC148" s="773"/>
      <c r="CD148" s="773"/>
      <c r="CE148" s="773"/>
      <c r="CF148" s="773"/>
      <c r="CG148" s="773"/>
      <c r="CH148" s="773"/>
      <c r="CI148" s="773"/>
      <c r="CJ148" s="773"/>
      <c r="CK148" s="773"/>
      <c r="CL148" s="773"/>
      <c r="CM148" s="773"/>
      <c r="CN148" s="773"/>
      <c r="CO148" s="773"/>
      <c r="CP148" s="773"/>
      <c r="CQ148" s="773"/>
      <c r="CR148" s="774"/>
      <c r="CT148" s="1294"/>
      <c r="CU148" s="1295"/>
      <c r="CV148" s="1295"/>
      <c r="CW148" s="1295"/>
      <c r="CX148" s="1295"/>
      <c r="CY148" s="1295"/>
      <c r="CZ148" s="1295"/>
      <c r="DA148" s="1296"/>
      <c r="DB148" s="784"/>
      <c r="DC148" s="785"/>
      <c r="DD148" s="785"/>
      <c r="DE148" s="785"/>
      <c r="DF148" s="785"/>
      <c r="DG148" s="785"/>
      <c r="DH148" s="785"/>
      <c r="DI148" s="785"/>
      <c r="DJ148" s="785"/>
      <c r="DK148" s="785"/>
      <c r="DL148" s="785"/>
      <c r="DM148" s="785"/>
      <c r="DN148" s="785"/>
      <c r="DO148" s="785"/>
      <c r="DP148" s="785"/>
      <c r="DQ148" s="785"/>
      <c r="DR148" s="785"/>
      <c r="DS148" s="785"/>
      <c r="DT148" s="785"/>
      <c r="DU148" s="785"/>
      <c r="DV148" s="785"/>
      <c r="DW148" s="785"/>
      <c r="DX148" s="785"/>
      <c r="DY148" s="785"/>
      <c r="DZ148" s="785"/>
      <c r="EA148" s="785"/>
      <c r="EB148" s="785"/>
      <c r="EC148" s="785"/>
      <c r="ED148" s="785"/>
      <c r="EE148" s="785"/>
      <c r="EF148" s="785"/>
      <c r="EG148" s="785"/>
      <c r="EH148" s="785"/>
      <c r="EI148" s="785"/>
      <c r="EJ148" s="785"/>
      <c r="EK148" s="785"/>
      <c r="EL148" s="743"/>
      <c r="EM148" s="744"/>
      <c r="EN148" s="744"/>
      <c r="EO148" s="744"/>
      <c r="EP148" s="744"/>
      <c r="EQ148" s="744"/>
      <c r="ER148" s="744"/>
      <c r="ES148" s="744"/>
      <c r="ET148" s="744"/>
      <c r="EU148" s="744"/>
      <c r="EV148" s="744"/>
      <c r="EW148" s="745"/>
      <c r="EX148" s="746"/>
      <c r="EY148" s="746"/>
      <c r="EZ148" s="746"/>
      <c r="FA148" s="746"/>
      <c r="FB148" s="746"/>
      <c r="FC148" s="746"/>
      <c r="FD148" s="746"/>
      <c r="FE148" s="746"/>
      <c r="FF148" s="746"/>
      <c r="FG148" s="746"/>
      <c r="FH148" s="746"/>
      <c r="FI148" s="728"/>
      <c r="FJ148" s="479"/>
      <c r="FK148" s="994"/>
      <c r="FL148" s="995"/>
      <c r="FM148" s="995"/>
      <c r="FN148" s="995"/>
      <c r="FO148" s="1026"/>
      <c r="FP148" s="662"/>
      <c r="FQ148" s="662"/>
      <c r="FR148" s="662"/>
      <c r="FS148" s="662"/>
      <c r="FT148" s="662"/>
      <c r="FU148" s="662"/>
      <c r="FV148" s="662"/>
      <c r="FW148" s="662"/>
      <c r="FX148" s="1027"/>
      <c r="FY148" s="1015"/>
      <c r="FZ148" s="1015"/>
      <c r="GA148" s="1015"/>
      <c r="GB148" s="1015"/>
      <c r="GC148" s="1015"/>
      <c r="GD148" s="1015"/>
      <c r="GE148" s="1015"/>
      <c r="GF148" s="1015"/>
      <c r="GG148" s="1015"/>
      <c r="GH148" s="1015"/>
      <c r="GI148" s="1015"/>
      <c r="GJ148" s="1015"/>
      <c r="GK148" s="1016"/>
    </row>
    <row r="149" spans="1:193" ht="4.5" customHeight="1" x14ac:dyDescent="0.15">
      <c r="A149" s="1112"/>
      <c r="B149" s="1113"/>
      <c r="C149" s="1113"/>
      <c r="D149" s="1113"/>
      <c r="E149" s="1113"/>
      <c r="F149" s="1113"/>
      <c r="G149" s="1113"/>
      <c r="H149" s="1113"/>
      <c r="I149" s="1113"/>
      <c r="J149" s="1114"/>
      <c r="K149" s="1082"/>
      <c r="L149" s="1083"/>
      <c r="M149" s="1083"/>
      <c r="N149" s="1083"/>
      <c r="O149" s="1084"/>
      <c r="P149" s="942"/>
      <c r="Q149" s="942"/>
      <c r="R149" s="942"/>
      <c r="S149" s="942"/>
      <c r="T149" s="942"/>
      <c r="U149" s="942"/>
      <c r="V149" s="942"/>
      <c r="W149" s="942"/>
      <c r="X149" s="942"/>
      <c r="Y149" s="942"/>
      <c r="Z149" s="654"/>
      <c r="AA149" s="654"/>
      <c r="AB149" s="654"/>
      <c r="AC149" s="654"/>
      <c r="AD149" s="654"/>
      <c r="AE149" s="654"/>
      <c r="AF149" s="654"/>
      <c r="AG149" s="654"/>
      <c r="AH149" s="654"/>
      <c r="AI149" s="1082"/>
      <c r="AJ149" s="1083"/>
      <c r="AK149" s="1083"/>
      <c r="AL149" s="1083"/>
      <c r="AM149" s="1084"/>
      <c r="AN149" s="942"/>
      <c r="AO149" s="942"/>
      <c r="AP149" s="942"/>
      <c r="AQ149" s="942"/>
      <c r="AR149" s="942"/>
      <c r="AS149" s="942"/>
      <c r="AT149" s="942"/>
      <c r="AU149" s="942"/>
      <c r="AV149" s="942"/>
      <c r="AW149" s="942"/>
      <c r="AX149" s="654"/>
      <c r="AY149" s="654"/>
      <c r="AZ149" s="654"/>
      <c r="BA149" s="654"/>
      <c r="BB149" s="654"/>
      <c r="BC149" s="654"/>
      <c r="BD149" s="654"/>
      <c r="BE149" s="654"/>
      <c r="BF149" s="747"/>
      <c r="BG149" s="474"/>
      <c r="BH149" s="474"/>
      <c r="BI149" s="1031" t="s">
        <v>17</v>
      </c>
      <c r="BJ149" s="1032"/>
      <c r="BK149" s="1032"/>
      <c r="BL149" s="1032"/>
      <c r="BM149" s="1032"/>
      <c r="BN149" s="1032"/>
      <c r="BO149" s="1032"/>
      <c r="BP149" s="1032"/>
      <c r="BQ149" s="1032"/>
      <c r="BR149" s="1032"/>
      <c r="BS149" s="1032"/>
      <c r="BT149" s="1032"/>
      <c r="BU149" s="1032"/>
      <c r="BV149" s="1032"/>
      <c r="BW149" s="1033"/>
      <c r="BX149" s="1034"/>
      <c r="BY149" s="770" t="s">
        <v>62</v>
      </c>
      <c r="BZ149" s="771"/>
      <c r="CA149" s="772" t="s">
        <v>60</v>
      </c>
      <c r="CB149" s="772"/>
      <c r="CC149" s="772" t="s">
        <v>61</v>
      </c>
      <c r="CD149" s="772"/>
      <c r="CE149" s="772" t="s">
        <v>63</v>
      </c>
      <c r="CF149" s="772"/>
      <c r="CG149" s="772" t="s">
        <v>155</v>
      </c>
      <c r="CH149" s="772"/>
      <c r="CI149" s="772" t="s">
        <v>64</v>
      </c>
      <c r="CJ149" s="772"/>
      <c r="CK149" s="772" t="s">
        <v>65</v>
      </c>
      <c r="CL149" s="798"/>
      <c r="CM149" s="799"/>
      <c r="CN149" s="800"/>
      <c r="CO149" s="801"/>
      <c r="CP149" s="801"/>
      <c r="CQ149" s="801"/>
      <c r="CR149" s="802"/>
      <c r="CT149" s="1294"/>
      <c r="CU149" s="1295"/>
      <c r="CV149" s="1295"/>
      <c r="CW149" s="1295"/>
      <c r="CX149" s="1295"/>
      <c r="CY149" s="1295"/>
      <c r="CZ149" s="1295"/>
      <c r="DA149" s="1296"/>
      <c r="DB149" s="784"/>
      <c r="DC149" s="785"/>
      <c r="DD149" s="785"/>
      <c r="DE149" s="785"/>
      <c r="DF149" s="785"/>
      <c r="DG149" s="785"/>
      <c r="DH149" s="785"/>
      <c r="DI149" s="785"/>
      <c r="DJ149" s="785"/>
      <c r="DK149" s="785"/>
      <c r="DL149" s="785"/>
      <c r="DM149" s="785"/>
      <c r="DN149" s="785"/>
      <c r="DO149" s="785"/>
      <c r="DP149" s="785"/>
      <c r="DQ149" s="785"/>
      <c r="DR149" s="785"/>
      <c r="DS149" s="785"/>
      <c r="DT149" s="785"/>
      <c r="DU149" s="785"/>
      <c r="DV149" s="785"/>
      <c r="DW149" s="785"/>
      <c r="DX149" s="785"/>
      <c r="DY149" s="785"/>
      <c r="DZ149" s="785"/>
      <c r="EA149" s="785"/>
      <c r="EB149" s="785"/>
      <c r="EC149" s="785"/>
      <c r="ED149" s="785"/>
      <c r="EE149" s="785"/>
      <c r="EF149" s="785"/>
      <c r="EG149" s="785"/>
      <c r="EH149" s="785"/>
      <c r="EI149" s="785"/>
      <c r="EJ149" s="785"/>
      <c r="EK149" s="785"/>
      <c r="EL149" s="743"/>
      <c r="EM149" s="744"/>
      <c r="EN149" s="744"/>
      <c r="EO149" s="744"/>
      <c r="EP149" s="744"/>
      <c r="EQ149" s="744"/>
      <c r="ER149" s="744"/>
      <c r="ES149" s="744"/>
      <c r="ET149" s="744"/>
      <c r="EU149" s="744"/>
      <c r="EV149" s="744"/>
      <c r="EW149" s="745"/>
      <c r="EX149" s="746"/>
      <c r="EY149" s="746"/>
      <c r="EZ149" s="746"/>
      <c r="FA149" s="746"/>
      <c r="FB149" s="746"/>
      <c r="FC149" s="746"/>
      <c r="FD149" s="746"/>
      <c r="FE149" s="746"/>
      <c r="FF149" s="746"/>
      <c r="FG149" s="746"/>
      <c r="FH149" s="746"/>
      <c r="FI149" s="728"/>
      <c r="FJ149" s="479"/>
      <c r="FK149" s="994"/>
      <c r="FL149" s="995"/>
      <c r="FM149" s="995"/>
      <c r="FN149" s="995"/>
      <c r="FO149" s="1026"/>
      <c r="FP149" s="662"/>
      <c r="FQ149" s="662"/>
      <c r="FR149" s="662"/>
      <c r="FS149" s="662"/>
      <c r="FT149" s="662"/>
      <c r="FU149" s="662"/>
      <c r="FV149" s="662"/>
      <c r="FW149" s="662"/>
      <c r="FX149" s="1027"/>
      <c r="FY149" s="1015"/>
      <c r="FZ149" s="1015"/>
      <c r="GA149" s="1015"/>
      <c r="GB149" s="1015"/>
      <c r="GC149" s="1015"/>
      <c r="GD149" s="1015"/>
      <c r="GE149" s="1015"/>
      <c r="GF149" s="1015"/>
      <c r="GG149" s="1015"/>
      <c r="GH149" s="1015"/>
      <c r="GI149" s="1015"/>
      <c r="GJ149" s="1015"/>
      <c r="GK149" s="1016"/>
    </row>
    <row r="150" spans="1:193" ht="4.5" customHeight="1" x14ac:dyDescent="0.15">
      <c r="A150" s="1112"/>
      <c r="B150" s="1113"/>
      <c r="C150" s="1113"/>
      <c r="D150" s="1113"/>
      <c r="E150" s="1113"/>
      <c r="F150" s="1113"/>
      <c r="G150" s="1113"/>
      <c r="H150" s="1113"/>
      <c r="I150" s="1113"/>
      <c r="J150" s="1114"/>
      <c r="K150" s="1082"/>
      <c r="L150" s="1083"/>
      <c r="M150" s="1083"/>
      <c r="N150" s="1083"/>
      <c r="O150" s="1084"/>
      <c r="P150" s="942" t="str">
        <f>IF(入力シート!$C$62="","",入力シート!$C$62)</f>
        <v/>
      </c>
      <c r="Q150" s="942"/>
      <c r="R150" s="942"/>
      <c r="S150" s="942"/>
      <c r="T150" s="942"/>
      <c r="U150" s="942"/>
      <c r="V150" s="942"/>
      <c r="W150" s="942"/>
      <c r="X150" s="942"/>
      <c r="Y150" s="942"/>
      <c r="Z150" s="654" t="str">
        <f>IF(入力シート!$D$62="","",入力シート!$D$62)</f>
        <v/>
      </c>
      <c r="AA150" s="654"/>
      <c r="AB150" s="654"/>
      <c r="AC150" s="654"/>
      <c r="AD150" s="654"/>
      <c r="AE150" s="654"/>
      <c r="AF150" s="654"/>
      <c r="AG150" s="654"/>
      <c r="AH150" s="654"/>
      <c r="AI150" s="1082"/>
      <c r="AJ150" s="1083"/>
      <c r="AK150" s="1083"/>
      <c r="AL150" s="1083"/>
      <c r="AM150" s="1084"/>
      <c r="AN150" s="942" t="str">
        <f>IF(入力シート!$F$62="","",入力シート!$F$62)</f>
        <v/>
      </c>
      <c r="AO150" s="942"/>
      <c r="AP150" s="942"/>
      <c r="AQ150" s="942"/>
      <c r="AR150" s="942"/>
      <c r="AS150" s="942"/>
      <c r="AT150" s="942"/>
      <c r="AU150" s="942"/>
      <c r="AV150" s="942"/>
      <c r="AW150" s="942"/>
      <c r="AX150" s="654" t="str">
        <f>IF(入力シート!$G$62="","",入力シート!$G$62)</f>
        <v/>
      </c>
      <c r="AY150" s="654"/>
      <c r="AZ150" s="654"/>
      <c r="BA150" s="654"/>
      <c r="BB150" s="654"/>
      <c r="BC150" s="654"/>
      <c r="BD150" s="654"/>
      <c r="BE150" s="654"/>
      <c r="BF150" s="747"/>
      <c r="BG150" s="474"/>
      <c r="BH150" s="474"/>
      <c r="BI150" s="1035"/>
      <c r="BJ150" s="1036"/>
      <c r="BK150" s="1036"/>
      <c r="BL150" s="1036"/>
      <c r="BM150" s="1036"/>
      <c r="BN150" s="1036"/>
      <c r="BO150" s="1036"/>
      <c r="BP150" s="1036"/>
      <c r="BQ150" s="1036"/>
      <c r="BR150" s="1036"/>
      <c r="BS150" s="1036"/>
      <c r="BT150" s="1036"/>
      <c r="BU150" s="1036"/>
      <c r="BV150" s="1036"/>
      <c r="BW150" s="1037"/>
      <c r="BX150" s="1038"/>
      <c r="BY150" s="770"/>
      <c r="BZ150" s="771"/>
      <c r="CA150" s="772"/>
      <c r="CB150" s="772"/>
      <c r="CC150" s="772"/>
      <c r="CD150" s="772"/>
      <c r="CE150" s="772"/>
      <c r="CF150" s="772"/>
      <c r="CG150" s="772"/>
      <c r="CH150" s="772"/>
      <c r="CI150" s="772"/>
      <c r="CJ150" s="772"/>
      <c r="CK150" s="772"/>
      <c r="CL150" s="798"/>
      <c r="CM150" s="799"/>
      <c r="CN150" s="800"/>
      <c r="CO150" s="801"/>
      <c r="CP150" s="801"/>
      <c r="CQ150" s="801"/>
      <c r="CR150" s="802"/>
      <c r="CT150" s="1294"/>
      <c r="CU150" s="1295"/>
      <c r="CV150" s="1295"/>
      <c r="CW150" s="1295"/>
      <c r="CX150" s="1295"/>
      <c r="CY150" s="1295"/>
      <c r="CZ150" s="1295"/>
      <c r="DA150" s="1296"/>
      <c r="DB150" s="784"/>
      <c r="DC150" s="785"/>
      <c r="DD150" s="785"/>
      <c r="DE150" s="785"/>
      <c r="DF150" s="785"/>
      <c r="DG150" s="785"/>
      <c r="DH150" s="785"/>
      <c r="DI150" s="785"/>
      <c r="DJ150" s="785"/>
      <c r="DK150" s="785"/>
      <c r="DL150" s="785"/>
      <c r="DM150" s="785"/>
      <c r="DN150" s="785"/>
      <c r="DO150" s="785"/>
      <c r="DP150" s="785"/>
      <c r="DQ150" s="785"/>
      <c r="DR150" s="785"/>
      <c r="DS150" s="785"/>
      <c r="DT150" s="785"/>
      <c r="DU150" s="785"/>
      <c r="DV150" s="785"/>
      <c r="DW150" s="785"/>
      <c r="DX150" s="785"/>
      <c r="DY150" s="785"/>
      <c r="DZ150" s="785"/>
      <c r="EA150" s="785"/>
      <c r="EB150" s="785"/>
      <c r="EC150" s="785"/>
      <c r="ED150" s="785"/>
      <c r="EE150" s="785"/>
      <c r="EF150" s="785"/>
      <c r="EG150" s="785"/>
      <c r="EH150" s="785"/>
      <c r="EI150" s="785"/>
      <c r="EJ150" s="785"/>
      <c r="EK150" s="785"/>
      <c r="EL150" s="743"/>
      <c r="EM150" s="744"/>
      <c r="EN150" s="744"/>
      <c r="EO150" s="744"/>
      <c r="EP150" s="744"/>
      <c r="EQ150" s="744"/>
      <c r="ER150" s="744"/>
      <c r="ES150" s="744"/>
      <c r="ET150" s="744"/>
      <c r="EU150" s="744"/>
      <c r="EV150" s="744"/>
      <c r="EW150" s="745"/>
      <c r="EX150" s="746"/>
      <c r="EY150" s="746"/>
      <c r="EZ150" s="746"/>
      <c r="FA150" s="746"/>
      <c r="FB150" s="746"/>
      <c r="FC150" s="746"/>
      <c r="FD150" s="746"/>
      <c r="FE150" s="746"/>
      <c r="FF150" s="746"/>
      <c r="FG150" s="746"/>
      <c r="FH150" s="746"/>
      <c r="FI150" s="728"/>
      <c r="FJ150" s="479"/>
      <c r="FK150" s="994"/>
      <c r="FL150" s="995"/>
      <c r="FM150" s="995"/>
      <c r="FN150" s="995"/>
      <c r="FO150" s="1026"/>
      <c r="FP150" s="662"/>
      <c r="FQ150" s="662"/>
      <c r="FR150" s="662"/>
      <c r="FS150" s="662"/>
      <c r="FT150" s="662"/>
      <c r="FU150" s="662"/>
      <c r="FV150" s="662"/>
      <c r="FW150" s="662"/>
      <c r="FX150" s="1027"/>
      <c r="FY150" s="1015"/>
      <c r="FZ150" s="1015"/>
      <c r="GA150" s="1015"/>
      <c r="GB150" s="1015"/>
      <c r="GC150" s="1015"/>
      <c r="GD150" s="1015"/>
      <c r="GE150" s="1015"/>
      <c r="GF150" s="1015"/>
      <c r="GG150" s="1015"/>
      <c r="GH150" s="1015"/>
      <c r="GI150" s="1015"/>
      <c r="GJ150" s="1015"/>
      <c r="GK150" s="1016"/>
    </row>
    <row r="151" spans="1:193" ht="4.5" customHeight="1" x14ac:dyDescent="0.15">
      <c r="A151" s="1112"/>
      <c r="B151" s="1113"/>
      <c r="C151" s="1113"/>
      <c r="D151" s="1113"/>
      <c r="E151" s="1113"/>
      <c r="F151" s="1113"/>
      <c r="G151" s="1113"/>
      <c r="H151" s="1113"/>
      <c r="I151" s="1113"/>
      <c r="J151" s="1114"/>
      <c r="K151" s="1082"/>
      <c r="L151" s="1083"/>
      <c r="M151" s="1083"/>
      <c r="N151" s="1083"/>
      <c r="O151" s="1084"/>
      <c r="P151" s="942"/>
      <c r="Q151" s="942"/>
      <c r="R151" s="942"/>
      <c r="S151" s="942"/>
      <c r="T151" s="942"/>
      <c r="U151" s="942"/>
      <c r="V151" s="942"/>
      <c r="W151" s="942"/>
      <c r="X151" s="942"/>
      <c r="Y151" s="942"/>
      <c r="Z151" s="654"/>
      <c r="AA151" s="654"/>
      <c r="AB151" s="654"/>
      <c r="AC151" s="654"/>
      <c r="AD151" s="654"/>
      <c r="AE151" s="654"/>
      <c r="AF151" s="654"/>
      <c r="AG151" s="654"/>
      <c r="AH151" s="654"/>
      <c r="AI151" s="1082"/>
      <c r="AJ151" s="1083"/>
      <c r="AK151" s="1083"/>
      <c r="AL151" s="1083"/>
      <c r="AM151" s="1084"/>
      <c r="AN151" s="942"/>
      <c r="AO151" s="942"/>
      <c r="AP151" s="942"/>
      <c r="AQ151" s="942"/>
      <c r="AR151" s="942"/>
      <c r="AS151" s="942"/>
      <c r="AT151" s="942"/>
      <c r="AU151" s="942"/>
      <c r="AV151" s="942"/>
      <c r="AW151" s="942"/>
      <c r="AX151" s="654"/>
      <c r="AY151" s="654"/>
      <c r="AZ151" s="654"/>
      <c r="BA151" s="654"/>
      <c r="BB151" s="654"/>
      <c r="BC151" s="654"/>
      <c r="BD151" s="654"/>
      <c r="BE151" s="654"/>
      <c r="BF151" s="747"/>
      <c r="BG151" s="474"/>
      <c r="BH151" s="474"/>
      <c r="BI151" s="1035"/>
      <c r="BJ151" s="1036"/>
      <c r="BK151" s="1036"/>
      <c r="BL151" s="1036"/>
      <c r="BM151" s="1036"/>
      <c r="BN151" s="1036"/>
      <c r="BO151" s="1036"/>
      <c r="BP151" s="1036"/>
      <c r="BQ151" s="1036"/>
      <c r="BR151" s="1036"/>
      <c r="BS151" s="1036"/>
      <c r="BT151" s="1036"/>
      <c r="BU151" s="1036"/>
      <c r="BV151" s="1036"/>
      <c r="BW151" s="1037"/>
      <c r="BX151" s="1038"/>
      <c r="BY151" s="770"/>
      <c r="BZ151" s="771"/>
      <c r="CA151" s="772"/>
      <c r="CB151" s="772"/>
      <c r="CC151" s="772"/>
      <c r="CD151" s="772"/>
      <c r="CE151" s="772"/>
      <c r="CF151" s="772"/>
      <c r="CG151" s="772"/>
      <c r="CH151" s="772"/>
      <c r="CI151" s="772"/>
      <c r="CJ151" s="772"/>
      <c r="CK151" s="772"/>
      <c r="CL151" s="798"/>
      <c r="CM151" s="799"/>
      <c r="CN151" s="800"/>
      <c r="CO151" s="801"/>
      <c r="CP151" s="801"/>
      <c r="CQ151" s="801"/>
      <c r="CR151" s="802"/>
      <c r="CT151" s="1297"/>
      <c r="CU151" s="1298"/>
      <c r="CV151" s="1298"/>
      <c r="CW151" s="1298"/>
      <c r="CX151" s="1298"/>
      <c r="CY151" s="1298"/>
      <c r="CZ151" s="1298"/>
      <c r="DA151" s="1299"/>
      <c r="DB151" s="786"/>
      <c r="DC151" s="787"/>
      <c r="DD151" s="787"/>
      <c r="DE151" s="787"/>
      <c r="DF151" s="787"/>
      <c r="DG151" s="787"/>
      <c r="DH151" s="787"/>
      <c r="DI151" s="787"/>
      <c r="DJ151" s="787"/>
      <c r="DK151" s="787"/>
      <c r="DL151" s="787"/>
      <c r="DM151" s="787"/>
      <c r="DN151" s="787"/>
      <c r="DO151" s="787"/>
      <c r="DP151" s="787"/>
      <c r="DQ151" s="787"/>
      <c r="DR151" s="787"/>
      <c r="DS151" s="787"/>
      <c r="DT151" s="787"/>
      <c r="DU151" s="787"/>
      <c r="DV151" s="787"/>
      <c r="DW151" s="787"/>
      <c r="DX151" s="787"/>
      <c r="DY151" s="787"/>
      <c r="DZ151" s="787"/>
      <c r="EA151" s="787"/>
      <c r="EB151" s="787"/>
      <c r="EC151" s="787"/>
      <c r="ED151" s="787"/>
      <c r="EE151" s="787"/>
      <c r="EF151" s="787"/>
      <c r="EG151" s="787"/>
      <c r="EH151" s="787"/>
      <c r="EI151" s="787"/>
      <c r="EJ151" s="787"/>
      <c r="EK151" s="787"/>
      <c r="EL151" s="1001"/>
      <c r="EM151" s="1002"/>
      <c r="EN151" s="1002"/>
      <c r="EO151" s="1002"/>
      <c r="EP151" s="1002"/>
      <c r="EQ151" s="1002"/>
      <c r="ER151" s="1002"/>
      <c r="ES151" s="1002"/>
      <c r="ET151" s="1002"/>
      <c r="EU151" s="1002"/>
      <c r="EV151" s="1002"/>
      <c r="EW151" s="1003"/>
      <c r="EX151" s="1004"/>
      <c r="EY151" s="1004"/>
      <c r="EZ151" s="1004"/>
      <c r="FA151" s="1004"/>
      <c r="FB151" s="1004"/>
      <c r="FC151" s="1004"/>
      <c r="FD151" s="1004"/>
      <c r="FE151" s="1004"/>
      <c r="FF151" s="1004"/>
      <c r="FG151" s="1004"/>
      <c r="FH151" s="1004"/>
      <c r="FI151" s="1005"/>
      <c r="FJ151" s="479"/>
      <c r="FK151" s="1021"/>
      <c r="FL151" s="1022"/>
      <c r="FM151" s="1022"/>
      <c r="FN151" s="1022"/>
      <c r="FO151" s="1028"/>
      <c r="FP151" s="665"/>
      <c r="FQ151" s="665"/>
      <c r="FR151" s="665"/>
      <c r="FS151" s="665"/>
      <c r="FT151" s="665"/>
      <c r="FU151" s="665"/>
      <c r="FV151" s="665"/>
      <c r="FW151" s="665"/>
      <c r="FX151" s="1029"/>
      <c r="FY151" s="1017"/>
      <c r="FZ151" s="1017"/>
      <c r="GA151" s="1017"/>
      <c r="GB151" s="1017"/>
      <c r="GC151" s="1017"/>
      <c r="GD151" s="1017"/>
      <c r="GE151" s="1017"/>
      <c r="GF151" s="1017"/>
      <c r="GG151" s="1017"/>
      <c r="GH151" s="1017"/>
      <c r="GI151" s="1017"/>
      <c r="GJ151" s="1017"/>
      <c r="GK151" s="1018"/>
    </row>
    <row r="152" spans="1:193" ht="4.5" customHeight="1" x14ac:dyDescent="0.15">
      <c r="A152" s="1112"/>
      <c r="B152" s="1113"/>
      <c r="C152" s="1113"/>
      <c r="D152" s="1113"/>
      <c r="E152" s="1113"/>
      <c r="F152" s="1113"/>
      <c r="G152" s="1113"/>
      <c r="H152" s="1113"/>
      <c r="I152" s="1113"/>
      <c r="J152" s="1114"/>
      <c r="K152" s="1082"/>
      <c r="L152" s="1083"/>
      <c r="M152" s="1083"/>
      <c r="N152" s="1083"/>
      <c r="O152" s="1084"/>
      <c r="P152" s="942"/>
      <c r="Q152" s="942"/>
      <c r="R152" s="942"/>
      <c r="S152" s="942"/>
      <c r="T152" s="942"/>
      <c r="U152" s="942"/>
      <c r="V152" s="942"/>
      <c r="W152" s="942"/>
      <c r="X152" s="942"/>
      <c r="Y152" s="942"/>
      <c r="Z152" s="654"/>
      <c r="AA152" s="654"/>
      <c r="AB152" s="654"/>
      <c r="AC152" s="654"/>
      <c r="AD152" s="654"/>
      <c r="AE152" s="654"/>
      <c r="AF152" s="654"/>
      <c r="AG152" s="654"/>
      <c r="AH152" s="654"/>
      <c r="AI152" s="1082"/>
      <c r="AJ152" s="1083"/>
      <c r="AK152" s="1083"/>
      <c r="AL152" s="1083"/>
      <c r="AM152" s="1084"/>
      <c r="AN152" s="942"/>
      <c r="AO152" s="942"/>
      <c r="AP152" s="942"/>
      <c r="AQ152" s="942"/>
      <c r="AR152" s="942"/>
      <c r="AS152" s="942"/>
      <c r="AT152" s="942"/>
      <c r="AU152" s="942"/>
      <c r="AV152" s="942"/>
      <c r="AW152" s="942"/>
      <c r="AX152" s="654"/>
      <c r="AY152" s="654"/>
      <c r="AZ152" s="654"/>
      <c r="BA152" s="654"/>
      <c r="BB152" s="654"/>
      <c r="BC152" s="654"/>
      <c r="BD152" s="654"/>
      <c r="BE152" s="654"/>
      <c r="BF152" s="747"/>
      <c r="BG152" s="474"/>
      <c r="BH152" s="474"/>
      <c r="BI152" s="1035"/>
      <c r="BJ152" s="1036"/>
      <c r="BK152" s="1036"/>
      <c r="BL152" s="1036"/>
      <c r="BM152" s="1036"/>
      <c r="BN152" s="1036"/>
      <c r="BO152" s="1036"/>
      <c r="BP152" s="1036"/>
      <c r="BQ152" s="1036"/>
      <c r="BR152" s="1036"/>
      <c r="BS152" s="1036"/>
      <c r="BT152" s="1036"/>
      <c r="BU152" s="1036"/>
      <c r="BV152" s="1036"/>
      <c r="BW152" s="1037"/>
      <c r="BX152" s="1038"/>
      <c r="BY152" s="770"/>
      <c r="BZ152" s="771"/>
      <c r="CA152" s="772"/>
      <c r="CB152" s="772"/>
      <c r="CC152" s="772"/>
      <c r="CD152" s="772"/>
      <c r="CE152" s="772"/>
      <c r="CF152" s="772"/>
      <c r="CG152" s="772"/>
      <c r="CH152" s="772"/>
      <c r="CI152" s="772"/>
      <c r="CJ152" s="772"/>
      <c r="CK152" s="772"/>
      <c r="CL152" s="798"/>
      <c r="CM152" s="799"/>
      <c r="CN152" s="800"/>
      <c r="CO152" s="801"/>
      <c r="CP152" s="801"/>
      <c r="CQ152" s="801"/>
      <c r="CR152" s="802"/>
      <c r="CT152" s="506"/>
      <c r="CU152" s="506"/>
      <c r="CV152" s="506"/>
      <c r="CW152" s="506"/>
      <c r="CX152" s="506"/>
      <c r="CY152" s="506"/>
      <c r="CZ152" s="506"/>
      <c r="DA152" s="506"/>
      <c r="DB152" s="506"/>
      <c r="DC152" s="506"/>
      <c r="DD152" s="506"/>
      <c r="DE152" s="504"/>
      <c r="DF152" s="504"/>
      <c r="DG152" s="504"/>
      <c r="DH152" s="504"/>
      <c r="DI152" s="504"/>
      <c r="DJ152" s="472"/>
      <c r="DK152" s="472"/>
      <c r="DL152" s="472"/>
      <c r="DM152" s="472"/>
      <c r="DN152" s="472"/>
      <c r="DO152" s="472"/>
      <c r="DP152" s="472"/>
      <c r="DQ152" s="472"/>
      <c r="DR152" s="472"/>
      <c r="DS152" s="472"/>
      <c r="DT152" s="472"/>
      <c r="DU152" s="472"/>
      <c r="DV152" s="472"/>
      <c r="DW152" s="472"/>
      <c r="DX152" s="472"/>
      <c r="DY152" s="472"/>
      <c r="DZ152" s="472"/>
      <c r="EA152" s="472"/>
      <c r="EB152" s="472"/>
      <c r="EC152" s="504"/>
      <c r="ED152" s="504"/>
      <c r="EE152" s="504"/>
      <c r="EF152" s="504"/>
      <c r="EG152" s="504"/>
      <c r="EH152" s="472"/>
      <c r="EI152" s="472"/>
      <c r="EJ152" s="472"/>
      <c r="EK152" s="472"/>
      <c r="EL152" s="472"/>
      <c r="EM152" s="472"/>
      <c r="EN152" s="472"/>
      <c r="EO152" s="472"/>
      <c r="EP152" s="472"/>
      <c r="EQ152" s="472"/>
      <c r="ER152" s="472"/>
      <c r="ES152" s="472"/>
      <c r="ET152" s="472"/>
      <c r="EU152" s="472"/>
      <c r="EV152" s="472"/>
      <c r="EW152" s="472"/>
      <c r="EX152" s="472"/>
      <c r="EY152" s="472"/>
      <c r="EZ152" s="472"/>
      <c r="FA152" s="474"/>
      <c r="FB152" s="474"/>
      <c r="FC152" s="479"/>
      <c r="FD152" s="479"/>
      <c r="FE152" s="479"/>
      <c r="FF152" s="479"/>
      <c r="FG152" s="479"/>
      <c r="FH152" s="479"/>
      <c r="FI152" s="479"/>
      <c r="FJ152" s="479"/>
    </row>
    <row r="153" spans="1:193" ht="4.5" customHeight="1" x14ac:dyDescent="0.15">
      <c r="A153" s="1112"/>
      <c r="B153" s="1113"/>
      <c r="C153" s="1113"/>
      <c r="D153" s="1113"/>
      <c r="E153" s="1113"/>
      <c r="F153" s="1113"/>
      <c r="G153" s="1113"/>
      <c r="H153" s="1113"/>
      <c r="I153" s="1113"/>
      <c r="J153" s="1114"/>
      <c r="K153" s="1082"/>
      <c r="L153" s="1083"/>
      <c r="M153" s="1083"/>
      <c r="N153" s="1083"/>
      <c r="O153" s="1084"/>
      <c r="P153" s="942"/>
      <c r="Q153" s="942"/>
      <c r="R153" s="942"/>
      <c r="S153" s="942"/>
      <c r="T153" s="942"/>
      <c r="U153" s="942"/>
      <c r="V153" s="942"/>
      <c r="W153" s="942"/>
      <c r="X153" s="942"/>
      <c r="Y153" s="942"/>
      <c r="Z153" s="654"/>
      <c r="AA153" s="654"/>
      <c r="AB153" s="654"/>
      <c r="AC153" s="654"/>
      <c r="AD153" s="654"/>
      <c r="AE153" s="654"/>
      <c r="AF153" s="654"/>
      <c r="AG153" s="654"/>
      <c r="AH153" s="654"/>
      <c r="AI153" s="1082"/>
      <c r="AJ153" s="1083"/>
      <c r="AK153" s="1083"/>
      <c r="AL153" s="1083"/>
      <c r="AM153" s="1084"/>
      <c r="AN153" s="942"/>
      <c r="AO153" s="942"/>
      <c r="AP153" s="942"/>
      <c r="AQ153" s="942"/>
      <c r="AR153" s="942"/>
      <c r="AS153" s="942"/>
      <c r="AT153" s="942"/>
      <c r="AU153" s="942"/>
      <c r="AV153" s="942"/>
      <c r="AW153" s="942"/>
      <c r="AX153" s="654"/>
      <c r="AY153" s="654"/>
      <c r="AZ153" s="654"/>
      <c r="BA153" s="654"/>
      <c r="BB153" s="654"/>
      <c r="BC153" s="654"/>
      <c r="BD153" s="654"/>
      <c r="BE153" s="654"/>
      <c r="BF153" s="747"/>
      <c r="BG153" s="474"/>
      <c r="BH153" s="474"/>
      <c r="BI153" s="1035"/>
      <c r="BJ153" s="1036"/>
      <c r="BK153" s="1036"/>
      <c r="BL153" s="1036"/>
      <c r="BM153" s="1036"/>
      <c r="BN153" s="1036"/>
      <c r="BO153" s="1036"/>
      <c r="BP153" s="1036"/>
      <c r="BQ153" s="1036"/>
      <c r="BR153" s="1036"/>
      <c r="BS153" s="1036"/>
      <c r="BT153" s="1036"/>
      <c r="BU153" s="1036"/>
      <c r="BV153" s="1036"/>
      <c r="BW153" s="1037"/>
      <c r="BX153" s="1038"/>
      <c r="BY153" s="1030" t="str">
        <f>入力シート!AA$95</f>
        <v/>
      </c>
      <c r="BZ153" s="773"/>
      <c r="CA153" s="773" t="str">
        <f>入力シート!AB$95</f>
        <v/>
      </c>
      <c r="CB153" s="773"/>
      <c r="CC153" s="773" t="str">
        <f>入力シート!AC$95</f>
        <v/>
      </c>
      <c r="CD153" s="773"/>
      <c r="CE153" s="773" t="str">
        <f>入力シート!AD$95</f>
        <v/>
      </c>
      <c r="CF153" s="773"/>
      <c r="CG153" s="773" t="str">
        <f>入力シート!AE$95</f>
        <v/>
      </c>
      <c r="CH153" s="773"/>
      <c r="CI153" s="773" t="str">
        <f>入力シート!AF$95</f>
        <v/>
      </c>
      <c r="CJ153" s="773"/>
      <c r="CK153" s="773" t="str">
        <f>入力シート!AG$95</f>
        <v/>
      </c>
      <c r="CL153" s="774"/>
      <c r="CM153" s="803"/>
      <c r="CN153" s="801"/>
      <c r="CO153" s="801"/>
      <c r="CP153" s="801"/>
      <c r="CQ153" s="801"/>
      <c r="CR153" s="802"/>
      <c r="CT153" s="506"/>
      <c r="CU153" s="506"/>
      <c r="CV153" s="506"/>
      <c r="CW153" s="506"/>
      <c r="CX153" s="506"/>
      <c r="CY153" s="506"/>
      <c r="CZ153" s="506"/>
      <c r="DA153" s="506"/>
      <c r="DB153" s="506"/>
      <c r="DC153" s="506"/>
      <c r="DD153" s="506"/>
      <c r="DE153" s="504"/>
      <c r="DF153" s="504"/>
      <c r="DG153" s="504"/>
      <c r="DH153" s="504"/>
      <c r="DI153" s="504"/>
      <c r="DJ153" s="472"/>
      <c r="DK153" s="472"/>
      <c r="DL153" s="472"/>
      <c r="DM153" s="472"/>
      <c r="DN153" s="472"/>
      <c r="DO153" s="472"/>
      <c r="DP153" s="472"/>
      <c r="DQ153" s="472"/>
      <c r="DR153" s="472"/>
      <c r="DS153" s="472"/>
      <c r="DT153" s="472"/>
      <c r="DU153" s="472"/>
      <c r="DV153" s="472"/>
      <c r="DW153" s="472"/>
      <c r="DX153" s="472"/>
      <c r="DY153" s="472"/>
      <c r="DZ153" s="472"/>
      <c r="EA153" s="472"/>
      <c r="EB153" s="472"/>
      <c r="EC153" s="504"/>
      <c r="ED153" s="504"/>
      <c r="EE153" s="504"/>
      <c r="EF153" s="504"/>
      <c r="EG153" s="504"/>
      <c r="EH153" s="472"/>
      <c r="EI153" s="472"/>
      <c r="EJ153" s="472"/>
      <c r="EK153" s="472"/>
      <c r="EL153" s="472"/>
      <c r="EM153" s="472"/>
      <c r="EN153" s="472"/>
      <c r="EO153" s="472"/>
      <c r="EP153" s="472"/>
      <c r="EQ153" s="472"/>
      <c r="ER153" s="472"/>
      <c r="ES153" s="472"/>
      <c r="ET153" s="472"/>
      <c r="EU153" s="472"/>
      <c r="EV153" s="472"/>
      <c r="EW153" s="472"/>
      <c r="EX153" s="472"/>
      <c r="EY153" s="472"/>
      <c r="EZ153" s="472"/>
      <c r="FA153" s="474"/>
      <c r="FB153" s="474"/>
      <c r="FC153" s="479"/>
      <c r="FD153" s="479"/>
      <c r="FE153" s="479"/>
      <c r="FF153" s="479"/>
      <c r="FG153" s="479"/>
      <c r="FH153" s="479"/>
      <c r="FI153" s="479"/>
      <c r="FJ153" s="479"/>
    </row>
    <row r="154" spans="1:193" ht="4.5" customHeight="1" x14ac:dyDescent="0.15">
      <c r="A154" s="1112"/>
      <c r="B154" s="1113"/>
      <c r="C154" s="1113"/>
      <c r="D154" s="1113"/>
      <c r="E154" s="1113"/>
      <c r="F154" s="1113"/>
      <c r="G154" s="1113"/>
      <c r="H154" s="1113"/>
      <c r="I154" s="1113"/>
      <c r="J154" s="1114"/>
      <c r="K154" s="1082"/>
      <c r="L154" s="1083"/>
      <c r="M154" s="1083"/>
      <c r="N154" s="1083"/>
      <c r="O154" s="1084"/>
      <c r="P154" s="942" t="str">
        <f>IF(入力シート!$C$63="","",入力シート!$C$63)</f>
        <v/>
      </c>
      <c r="Q154" s="942"/>
      <c r="R154" s="942"/>
      <c r="S154" s="942"/>
      <c r="T154" s="942"/>
      <c r="U154" s="942"/>
      <c r="V154" s="942"/>
      <c r="W154" s="942"/>
      <c r="X154" s="942"/>
      <c r="Y154" s="942"/>
      <c r="Z154" s="654" t="str">
        <f>IF(入力シート!$D$63="","",入力シート!$D$63)</f>
        <v/>
      </c>
      <c r="AA154" s="654"/>
      <c r="AB154" s="654"/>
      <c r="AC154" s="654"/>
      <c r="AD154" s="654"/>
      <c r="AE154" s="654"/>
      <c r="AF154" s="654"/>
      <c r="AG154" s="654"/>
      <c r="AH154" s="654"/>
      <c r="AI154" s="1082"/>
      <c r="AJ154" s="1083"/>
      <c r="AK154" s="1083"/>
      <c r="AL154" s="1083"/>
      <c r="AM154" s="1084"/>
      <c r="AN154" s="942" t="str">
        <f>IF(入力シート!$F$63="","",入力シート!$F$63)</f>
        <v/>
      </c>
      <c r="AO154" s="942"/>
      <c r="AP154" s="942"/>
      <c r="AQ154" s="942"/>
      <c r="AR154" s="942"/>
      <c r="AS154" s="942"/>
      <c r="AT154" s="942"/>
      <c r="AU154" s="942"/>
      <c r="AV154" s="942"/>
      <c r="AW154" s="942"/>
      <c r="AX154" s="654" t="str">
        <f>IF(入力シート!$G$63="","",入力シート!$G$63)</f>
        <v/>
      </c>
      <c r="AY154" s="654"/>
      <c r="AZ154" s="654"/>
      <c r="BA154" s="654"/>
      <c r="BB154" s="654"/>
      <c r="BC154" s="654"/>
      <c r="BD154" s="654"/>
      <c r="BE154" s="654"/>
      <c r="BF154" s="747"/>
      <c r="BG154" s="474"/>
      <c r="BH154" s="474"/>
      <c r="BI154" s="1035"/>
      <c r="BJ154" s="1036"/>
      <c r="BK154" s="1036"/>
      <c r="BL154" s="1036"/>
      <c r="BM154" s="1036"/>
      <c r="BN154" s="1036"/>
      <c r="BO154" s="1036"/>
      <c r="BP154" s="1036"/>
      <c r="BQ154" s="1036"/>
      <c r="BR154" s="1036"/>
      <c r="BS154" s="1036"/>
      <c r="BT154" s="1036"/>
      <c r="BU154" s="1036"/>
      <c r="BV154" s="1036"/>
      <c r="BW154" s="1037"/>
      <c r="BX154" s="1038"/>
      <c r="BY154" s="1030"/>
      <c r="BZ154" s="773"/>
      <c r="CA154" s="773"/>
      <c r="CB154" s="773"/>
      <c r="CC154" s="773"/>
      <c r="CD154" s="773"/>
      <c r="CE154" s="773"/>
      <c r="CF154" s="773"/>
      <c r="CG154" s="773"/>
      <c r="CH154" s="773"/>
      <c r="CI154" s="773"/>
      <c r="CJ154" s="773"/>
      <c r="CK154" s="773"/>
      <c r="CL154" s="774"/>
      <c r="CM154" s="803"/>
      <c r="CN154" s="801"/>
      <c r="CO154" s="801"/>
      <c r="CP154" s="801"/>
      <c r="CQ154" s="801"/>
      <c r="CR154" s="802"/>
      <c r="CT154" s="775" t="s">
        <v>399</v>
      </c>
      <c r="CU154" s="775"/>
      <c r="CV154" s="775"/>
      <c r="CW154" s="775"/>
      <c r="CX154" s="775"/>
      <c r="CY154" s="775"/>
      <c r="CZ154" s="775"/>
      <c r="DA154" s="775"/>
      <c r="DB154" s="775"/>
      <c r="DC154" s="775"/>
      <c r="DD154" s="775"/>
      <c r="DE154" s="775"/>
      <c r="DF154" s="775"/>
      <c r="DG154" s="775"/>
      <c r="DH154" s="775"/>
      <c r="DI154" s="775"/>
      <c r="DJ154" s="775"/>
      <c r="DK154" s="775"/>
      <c r="DL154" s="775"/>
      <c r="DM154" s="775"/>
      <c r="DN154" s="775"/>
      <c r="DO154" s="775"/>
      <c r="DP154" s="775"/>
      <c r="DQ154" s="775"/>
      <c r="DR154" s="775"/>
      <c r="DS154" s="775"/>
      <c r="DT154" s="775"/>
      <c r="DU154" s="775"/>
      <c r="DV154" s="775"/>
      <c r="DW154" s="775"/>
      <c r="DX154" s="775"/>
      <c r="DY154" s="775"/>
      <c r="DZ154" s="775"/>
      <c r="EA154" s="775"/>
      <c r="EB154" s="775"/>
      <c r="EC154" s="775"/>
      <c r="ED154" s="775"/>
      <c r="EE154" s="775"/>
      <c r="EF154" s="775"/>
      <c r="EG154" s="775"/>
      <c r="EH154" s="775"/>
      <c r="EI154" s="775"/>
      <c r="EJ154" s="775"/>
      <c r="EK154" s="775"/>
      <c r="EL154" s="775"/>
      <c r="EM154" s="472"/>
      <c r="EN154" s="472"/>
      <c r="EO154" s="472"/>
      <c r="EP154" s="472"/>
      <c r="EQ154" s="472"/>
      <c r="ER154" s="472"/>
      <c r="ES154" s="472"/>
      <c r="ET154" s="472"/>
      <c r="EU154" s="472"/>
      <c r="EV154" s="472"/>
      <c r="EY154" s="472"/>
      <c r="EZ154" s="472"/>
      <c r="FA154" s="474"/>
      <c r="FB154" s="474"/>
      <c r="FC154" s="479"/>
      <c r="FD154" s="479"/>
      <c r="FE154" s="479"/>
      <c r="FF154" s="479"/>
      <c r="FG154" s="479"/>
      <c r="FH154" s="479"/>
      <c r="FI154" s="479"/>
      <c r="FJ154" s="479"/>
    </row>
    <row r="155" spans="1:193" ht="4.5" customHeight="1" x14ac:dyDescent="0.15">
      <c r="A155" s="1112"/>
      <c r="B155" s="1113"/>
      <c r="C155" s="1113"/>
      <c r="D155" s="1113"/>
      <c r="E155" s="1113"/>
      <c r="F155" s="1113"/>
      <c r="G155" s="1113"/>
      <c r="H155" s="1113"/>
      <c r="I155" s="1113"/>
      <c r="J155" s="1114"/>
      <c r="K155" s="1082"/>
      <c r="L155" s="1083"/>
      <c r="M155" s="1083"/>
      <c r="N155" s="1083"/>
      <c r="O155" s="1084"/>
      <c r="P155" s="942"/>
      <c r="Q155" s="942"/>
      <c r="R155" s="942"/>
      <c r="S155" s="942"/>
      <c r="T155" s="942"/>
      <c r="U155" s="942"/>
      <c r="V155" s="942"/>
      <c r="W155" s="942"/>
      <c r="X155" s="942"/>
      <c r="Y155" s="942"/>
      <c r="Z155" s="654"/>
      <c r="AA155" s="654"/>
      <c r="AB155" s="654"/>
      <c r="AC155" s="654"/>
      <c r="AD155" s="654"/>
      <c r="AE155" s="654"/>
      <c r="AF155" s="654"/>
      <c r="AG155" s="654"/>
      <c r="AH155" s="654"/>
      <c r="AI155" s="1082"/>
      <c r="AJ155" s="1083"/>
      <c r="AK155" s="1083"/>
      <c r="AL155" s="1083"/>
      <c r="AM155" s="1084"/>
      <c r="AN155" s="942"/>
      <c r="AO155" s="942"/>
      <c r="AP155" s="942"/>
      <c r="AQ155" s="942"/>
      <c r="AR155" s="942"/>
      <c r="AS155" s="942"/>
      <c r="AT155" s="942"/>
      <c r="AU155" s="942"/>
      <c r="AV155" s="942"/>
      <c r="AW155" s="942"/>
      <c r="AX155" s="654"/>
      <c r="AY155" s="654"/>
      <c r="AZ155" s="654"/>
      <c r="BA155" s="654"/>
      <c r="BB155" s="654"/>
      <c r="BC155" s="654"/>
      <c r="BD155" s="654"/>
      <c r="BE155" s="654"/>
      <c r="BF155" s="747"/>
      <c r="BG155" s="474"/>
      <c r="BH155" s="474"/>
      <c r="BI155" s="1035"/>
      <c r="BJ155" s="1036"/>
      <c r="BK155" s="1036"/>
      <c r="BL155" s="1036"/>
      <c r="BM155" s="1036"/>
      <c r="BN155" s="1036"/>
      <c r="BO155" s="1036"/>
      <c r="BP155" s="1036"/>
      <c r="BQ155" s="1036"/>
      <c r="BR155" s="1036"/>
      <c r="BS155" s="1036"/>
      <c r="BT155" s="1036"/>
      <c r="BU155" s="1036"/>
      <c r="BV155" s="1036"/>
      <c r="BW155" s="1037"/>
      <c r="BX155" s="1038"/>
      <c r="BY155" s="1030"/>
      <c r="BZ155" s="773"/>
      <c r="CA155" s="773"/>
      <c r="CB155" s="773"/>
      <c r="CC155" s="773"/>
      <c r="CD155" s="773"/>
      <c r="CE155" s="773"/>
      <c r="CF155" s="773"/>
      <c r="CG155" s="773"/>
      <c r="CH155" s="773"/>
      <c r="CI155" s="773"/>
      <c r="CJ155" s="773"/>
      <c r="CK155" s="773"/>
      <c r="CL155" s="774"/>
      <c r="CM155" s="803"/>
      <c r="CN155" s="801"/>
      <c r="CO155" s="801"/>
      <c r="CP155" s="801"/>
      <c r="CQ155" s="801"/>
      <c r="CR155" s="802"/>
      <c r="CT155" s="775"/>
      <c r="CU155" s="775"/>
      <c r="CV155" s="775"/>
      <c r="CW155" s="775"/>
      <c r="CX155" s="775"/>
      <c r="CY155" s="775"/>
      <c r="CZ155" s="775"/>
      <c r="DA155" s="775"/>
      <c r="DB155" s="775"/>
      <c r="DC155" s="775"/>
      <c r="DD155" s="775"/>
      <c r="DE155" s="775"/>
      <c r="DF155" s="775"/>
      <c r="DG155" s="775"/>
      <c r="DH155" s="775"/>
      <c r="DI155" s="775"/>
      <c r="DJ155" s="775"/>
      <c r="DK155" s="775"/>
      <c r="DL155" s="775"/>
      <c r="DM155" s="775"/>
      <c r="DN155" s="775"/>
      <c r="DO155" s="775"/>
      <c r="DP155" s="775"/>
      <c r="DQ155" s="775"/>
      <c r="DR155" s="775"/>
      <c r="DS155" s="775"/>
      <c r="DT155" s="775"/>
      <c r="DU155" s="775"/>
      <c r="DV155" s="775"/>
      <c r="DW155" s="775"/>
      <c r="DX155" s="775"/>
      <c r="DY155" s="775"/>
      <c r="DZ155" s="775"/>
      <c r="EA155" s="775"/>
      <c r="EB155" s="775"/>
      <c r="EC155" s="775"/>
      <c r="ED155" s="775"/>
      <c r="EE155" s="775"/>
      <c r="EF155" s="775"/>
      <c r="EG155" s="775"/>
      <c r="EH155" s="775"/>
      <c r="EI155" s="775"/>
      <c r="EJ155" s="775"/>
      <c r="EK155" s="775"/>
      <c r="EL155" s="775"/>
      <c r="EM155" s="472"/>
      <c r="EN155" s="472"/>
      <c r="EO155" s="472"/>
      <c r="EP155" s="472"/>
      <c r="EQ155" s="472"/>
      <c r="ER155" s="472"/>
      <c r="ES155" s="472"/>
      <c r="ET155" s="472"/>
      <c r="EU155" s="472"/>
      <c r="EV155" s="472"/>
      <c r="EY155" s="472"/>
      <c r="EZ155" s="472"/>
      <c r="FA155" s="474"/>
      <c r="FB155" s="474"/>
      <c r="FC155" s="479"/>
      <c r="FD155" s="479"/>
      <c r="FE155" s="479"/>
      <c r="FF155" s="479"/>
      <c r="FG155" s="479"/>
      <c r="FH155" s="479"/>
      <c r="FI155" s="479"/>
      <c r="FJ155" s="479"/>
    </row>
    <row r="156" spans="1:193" ht="4.5" customHeight="1" x14ac:dyDescent="0.15">
      <c r="A156" s="1112"/>
      <c r="B156" s="1113"/>
      <c r="C156" s="1113"/>
      <c r="D156" s="1113"/>
      <c r="E156" s="1113"/>
      <c r="F156" s="1113"/>
      <c r="G156" s="1113"/>
      <c r="H156" s="1113"/>
      <c r="I156" s="1113"/>
      <c r="J156" s="1114"/>
      <c r="K156" s="1082"/>
      <c r="L156" s="1083"/>
      <c r="M156" s="1083"/>
      <c r="N156" s="1083"/>
      <c r="O156" s="1084"/>
      <c r="P156" s="942"/>
      <c r="Q156" s="942"/>
      <c r="R156" s="942"/>
      <c r="S156" s="942"/>
      <c r="T156" s="942"/>
      <c r="U156" s="942"/>
      <c r="V156" s="942"/>
      <c r="W156" s="942"/>
      <c r="X156" s="942"/>
      <c r="Y156" s="942"/>
      <c r="Z156" s="654"/>
      <c r="AA156" s="654"/>
      <c r="AB156" s="654"/>
      <c r="AC156" s="654"/>
      <c r="AD156" s="654"/>
      <c r="AE156" s="654"/>
      <c r="AF156" s="654"/>
      <c r="AG156" s="654"/>
      <c r="AH156" s="654"/>
      <c r="AI156" s="1082"/>
      <c r="AJ156" s="1083"/>
      <c r="AK156" s="1083"/>
      <c r="AL156" s="1083"/>
      <c r="AM156" s="1084"/>
      <c r="AN156" s="942"/>
      <c r="AO156" s="942"/>
      <c r="AP156" s="942"/>
      <c r="AQ156" s="942"/>
      <c r="AR156" s="942"/>
      <c r="AS156" s="942"/>
      <c r="AT156" s="942"/>
      <c r="AU156" s="942"/>
      <c r="AV156" s="942"/>
      <c r="AW156" s="942"/>
      <c r="AX156" s="654"/>
      <c r="AY156" s="654"/>
      <c r="AZ156" s="654"/>
      <c r="BA156" s="654"/>
      <c r="BB156" s="654"/>
      <c r="BC156" s="654"/>
      <c r="BD156" s="654"/>
      <c r="BE156" s="654"/>
      <c r="BF156" s="747"/>
      <c r="BG156" s="474"/>
      <c r="BH156" s="474"/>
      <c r="BI156" s="1039"/>
      <c r="BJ156" s="1040"/>
      <c r="BK156" s="1040"/>
      <c r="BL156" s="1040"/>
      <c r="BM156" s="1040"/>
      <c r="BN156" s="1040"/>
      <c r="BO156" s="1040"/>
      <c r="BP156" s="1040"/>
      <c r="BQ156" s="1040"/>
      <c r="BR156" s="1040"/>
      <c r="BS156" s="1040"/>
      <c r="BT156" s="1040"/>
      <c r="BU156" s="1040"/>
      <c r="BV156" s="1040"/>
      <c r="BW156" s="1041"/>
      <c r="BX156" s="1042"/>
      <c r="BY156" s="1030"/>
      <c r="BZ156" s="773"/>
      <c r="CA156" s="773"/>
      <c r="CB156" s="773"/>
      <c r="CC156" s="773"/>
      <c r="CD156" s="773"/>
      <c r="CE156" s="773"/>
      <c r="CF156" s="773"/>
      <c r="CG156" s="773"/>
      <c r="CH156" s="773"/>
      <c r="CI156" s="773"/>
      <c r="CJ156" s="773"/>
      <c r="CK156" s="773"/>
      <c r="CL156" s="774"/>
      <c r="CM156" s="803"/>
      <c r="CN156" s="801"/>
      <c r="CO156" s="801"/>
      <c r="CP156" s="801"/>
      <c r="CQ156" s="801"/>
      <c r="CR156" s="802"/>
      <c r="CT156" s="776"/>
      <c r="CU156" s="776"/>
      <c r="CV156" s="776"/>
      <c r="CW156" s="776"/>
      <c r="CX156" s="776"/>
      <c r="CY156" s="776"/>
      <c r="CZ156" s="776"/>
      <c r="DA156" s="776"/>
      <c r="DB156" s="776"/>
      <c r="DC156" s="776"/>
      <c r="DD156" s="776"/>
      <c r="DE156" s="776"/>
      <c r="DF156" s="776"/>
      <c r="DG156" s="776"/>
      <c r="DH156" s="776"/>
      <c r="DI156" s="776"/>
      <c r="DJ156" s="776"/>
      <c r="DK156" s="776"/>
      <c r="DL156" s="776"/>
      <c r="DM156" s="776"/>
      <c r="DN156" s="776"/>
      <c r="DO156" s="776"/>
      <c r="DP156" s="776"/>
      <c r="DQ156" s="776"/>
      <c r="DR156" s="776"/>
      <c r="DS156" s="776"/>
      <c r="DT156" s="776"/>
      <c r="DU156" s="776"/>
      <c r="DV156" s="776"/>
      <c r="DW156" s="776"/>
      <c r="DX156" s="776"/>
      <c r="DY156" s="776"/>
      <c r="DZ156" s="776"/>
      <c r="EA156" s="776"/>
      <c r="EB156" s="776"/>
      <c r="EC156" s="776"/>
      <c r="ED156" s="776"/>
      <c r="EE156" s="776"/>
      <c r="EF156" s="776"/>
      <c r="EG156" s="776"/>
      <c r="EH156" s="776"/>
      <c r="EI156" s="776"/>
      <c r="EJ156" s="776"/>
      <c r="EK156" s="776"/>
      <c r="EL156" s="776"/>
      <c r="EM156" s="472"/>
      <c r="EN156" s="472"/>
      <c r="EO156" s="472"/>
      <c r="EP156" s="472"/>
      <c r="EQ156" s="472"/>
      <c r="ER156" s="472"/>
      <c r="ES156" s="472"/>
      <c r="ET156" s="472"/>
      <c r="EU156" s="472"/>
      <c r="EV156" s="472"/>
      <c r="EY156" s="472"/>
      <c r="EZ156" s="472"/>
      <c r="FA156" s="474"/>
      <c r="FB156" s="474"/>
      <c r="FC156" s="475"/>
      <c r="FD156" s="475"/>
      <c r="FE156" s="475"/>
      <c r="FF156" s="475"/>
      <c r="FG156" s="475"/>
      <c r="FH156" s="475"/>
      <c r="FI156" s="475"/>
      <c r="FJ156" s="479"/>
    </row>
    <row r="157" spans="1:193" ht="4.5" customHeight="1" x14ac:dyDescent="0.15">
      <c r="A157" s="1112"/>
      <c r="B157" s="1113"/>
      <c r="C157" s="1113"/>
      <c r="D157" s="1113"/>
      <c r="E157" s="1113"/>
      <c r="F157" s="1113"/>
      <c r="G157" s="1113"/>
      <c r="H157" s="1113"/>
      <c r="I157" s="1113"/>
      <c r="J157" s="1114"/>
      <c r="K157" s="1082"/>
      <c r="L157" s="1083"/>
      <c r="M157" s="1083"/>
      <c r="N157" s="1083"/>
      <c r="O157" s="1084"/>
      <c r="P157" s="942"/>
      <c r="Q157" s="942"/>
      <c r="R157" s="942"/>
      <c r="S157" s="942"/>
      <c r="T157" s="942"/>
      <c r="U157" s="942"/>
      <c r="V157" s="942"/>
      <c r="W157" s="942"/>
      <c r="X157" s="942"/>
      <c r="Y157" s="942"/>
      <c r="Z157" s="654"/>
      <c r="AA157" s="654"/>
      <c r="AB157" s="654"/>
      <c r="AC157" s="654"/>
      <c r="AD157" s="654"/>
      <c r="AE157" s="654"/>
      <c r="AF157" s="654"/>
      <c r="AG157" s="654"/>
      <c r="AH157" s="654"/>
      <c r="AI157" s="1082"/>
      <c r="AJ157" s="1083"/>
      <c r="AK157" s="1083"/>
      <c r="AL157" s="1083"/>
      <c r="AM157" s="1084"/>
      <c r="AN157" s="942"/>
      <c r="AO157" s="942"/>
      <c r="AP157" s="942"/>
      <c r="AQ157" s="942"/>
      <c r="AR157" s="942"/>
      <c r="AS157" s="942"/>
      <c r="AT157" s="942"/>
      <c r="AU157" s="942"/>
      <c r="AV157" s="942"/>
      <c r="AW157" s="942"/>
      <c r="AX157" s="654"/>
      <c r="AY157" s="654"/>
      <c r="AZ157" s="654"/>
      <c r="BA157" s="654"/>
      <c r="BB157" s="654"/>
      <c r="BC157" s="654"/>
      <c r="BD157" s="654"/>
      <c r="BE157" s="654"/>
      <c r="BF157" s="747"/>
      <c r="BG157" s="474"/>
      <c r="BH157" s="474"/>
      <c r="BI157" s="1031" t="s">
        <v>66</v>
      </c>
      <c r="BJ157" s="1032"/>
      <c r="BK157" s="1032"/>
      <c r="BL157" s="1032"/>
      <c r="BM157" s="1032"/>
      <c r="BN157" s="1032"/>
      <c r="BO157" s="1032"/>
      <c r="BP157" s="1032"/>
      <c r="BQ157" s="1032"/>
      <c r="BR157" s="1032"/>
      <c r="BS157" s="1032"/>
      <c r="BT157" s="1032"/>
      <c r="BU157" s="1032"/>
      <c r="BV157" s="1032"/>
      <c r="BW157" s="1033"/>
      <c r="BX157" s="1034"/>
      <c r="BY157" s="656"/>
      <c r="BZ157" s="657"/>
      <c r="CA157" s="818"/>
      <c r="CB157" s="818"/>
      <c r="CC157" s="818"/>
      <c r="CD157" s="818"/>
      <c r="CE157" s="818"/>
      <c r="CF157" s="819"/>
      <c r="CG157" s="791">
        <v>3</v>
      </c>
      <c r="CH157" s="788"/>
      <c r="CI157" s="788">
        <v>8</v>
      </c>
      <c r="CJ157" s="788"/>
      <c r="CK157" s="788">
        <v>0</v>
      </c>
      <c r="CL157" s="789"/>
      <c r="CM157" s="790">
        <v>0</v>
      </c>
      <c r="CN157" s="788"/>
      <c r="CO157" s="788">
        <v>0</v>
      </c>
      <c r="CP157" s="788"/>
      <c r="CQ157" s="788">
        <v>0</v>
      </c>
      <c r="CR157" s="789"/>
      <c r="CT157" s="1043" t="s">
        <v>223</v>
      </c>
      <c r="CU157" s="1044"/>
      <c r="CV157" s="1044"/>
      <c r="CW157" s="1044"/>
      <c r="CX157" s="1044"/>
      <c r="CY157" s="1044"/>
      <c r="CZ157" s="1044"/>
      <c r="DA157" s="1045"/>
      <c r="DB157" s="1050" t="s">
        <v>183</v>
      </c>
      <c r="DC157" s="1051"/>
      <c r="DD157" s="1051"/>
      <c r="DE157" s="1051"/>
      <c r="DF157" s="1051"/>
      <c r="DG157" s="1051"/>
      <c r="DH157" s="1051"/>
      <c r="DI157" s="1051"/>
      <c r="DJ157" s="1051"/>
      <c r="DK157" s="1051"/>
      <c r="DL157" s="1051"/>
      <c r="DM157" s="1051"/>
      <c r="DN157" s="1051"/>
      <c r="DO157" s="1051"/>
      <c r="DP157" s="1051"/>
      <c r="DQ157" s="1052"/>
      <c r="DR157" s="1052"/>
      <c r="DS157" s="1052"/>
      <c r="DT157" s="1052"/>
      <c r="DU157" s="1052"/>
      <c r="DV157" s="1052"/>
      <c r="DW157" s="1052"/>
      <c r="DX157" s="1052"/>
      <c r="DY157" s="1052"/>
      <c r="DZ157" s="1052"/>
      <c r="EA157" s="1052"/>
      <c r="EB157" s="1052"/>
      <c r="EC157" s="1052"/>
      <c r="ED157" s="1052"/>
      <c r="EE157" s="1053"/>
      <c r="EF157" s="965" t="s">
        <v>184</v>
      </c>
      <c r="EG157" s="1006"/>
      <c r="EH157" s="1006"/>
      <c r="EI157" s="1006"/>
      <c r="EJ157" s="1006"/>
      <c r="EK157" s="1006"/>
      <c r="EL157" s="1006"/>
      <c r="EM157" s="1006"/>
      <c r="EN157" s="1006"/>
      <c r="EO157" s="1006"/>
      <c r="EP157" s="1006"/>
      <c r="EQ157" s="1006"/>
      <c r="ER157" s="1006"/>
      <c r="ES157" s="1006"/>
      <c r="ET157" s="1007"/>
      <c r="EU157" s="965" t="s">
        <v>69</v>
      </c>
      <c r="EV157" s="966"/>
      <c r="EW157" s="966"/>
      <c r="EX157" s="966"/>
      <c r="EY157" s="966"/>
      <c r="EZ157" s="966"/>
      <c r="FA157" s="966"/>
      <c r="FB157" s="966"/>
      <c r="FC157" s="966"/>
      <c r="FD157" s="966"/>
      <c r="FE157" s="966"/>
      <c r="FF157" s="966"/>
      <c r="FG157" s="966"/>
      <c r="FH157" s="966"/>
      <c r="FI157" s="967"/>
      <c r="FJ157" s="479"/>
      <c r="FK157" s="1060" t="s">
        <v>224</v>
      </c>
      <c r="FL157" s="1060"/>
      <c r="FM157" s="1060"/>
      <c r="FN157" s="1060"/>
      <c r="FO157" s="1060"/>
      <c r="FP157" s="1060"/>
      <c r="FQ157" s="1060"/>
      <c r="FR157" s="1060"/>
      <c r="FS157" s="1060"/>
      <c r="FT157" s="1060"/>
      <c r="FU157" s="1060"/>
      <c r="FV157" s="1060"/>
      <c r="FW157" s="1060"/>
      <c r="FX157" s="1060"/>
      <c r="FY157" s="1060"/>
      <c r="FZ157" s="1060"/>
      <c r="GA157" s="1060"/>
      <c r="GB157" s="1060"/>
      <c r="GC157" s="1060"/>
      <c r="GD157" s="1060"/>
      <c r="GE157" s="1060"/>
      <c r="GF157" s="1060"/>
      <c r="GG157" s="1060"/>
      <c r="GH157" s="1060"/>
      <c r="GI157" s="1060"/>
      <c r="GJ157" s="1060"/>
      <c r="GK157" s="1060"/>
    </row>
    <row r="158" spans="1:193" ht="4.5" customHeight="1" x14ac:dyDescent="0.15">
      <c r="A158" s="1112"/>
      <c r="B158" s="1113"/>
      <c r="C158" s="1113"/>
      <c r="D158" s="1113"/>
      <c r="E158" s="1113"/>
      <c r="F158" s="1113"/>
      <c r="G158" s="1113"/>
      <c r="H158" s="1113"/>
      <c r="I158" s="1113"/>
      <c r="J158" s="1114"/>
      <c r="K158" s="1105" t="s">
        <v>221</v>
      </c>
      <c r="L158" s="638"/>
      <c r="M158" s="638"/>
      <c r="N158" s="638"/>
      <c r="O158" s="638"/>
      <c r="P158" s="942" t="str">
        <f>IF(入力シート!$C$67="","",入力シート!$C$67)</f>
        <v/>
      </c>
      <c r="Q158" s="942"/>
      <c r="R158" s="942"/>
      <c r="S158" s="942"/>
      <c r="T158" s="942"/>
      <c r="U158" s="942"/>
      <c r="V158" s="942"/>
      <c r="W158" s="942"/>
      <c r="X158" s="942"/>
      <c r="Y158" s="942"/>
      <c r="Z158" s="654" t="str">
        <f>IF(入力シート!$D$67="","",入力シート!$D$67)</f>
        <v/>
      </c>
      <c r="AA158" s="654"/>
      <c r="AB158" s="654"/>
      <c r="AC158" s="654"/>
      <c r="AD158" s="654"/>
      <c r="AE158" s="654"/>
      <c r="AF158" s="654"/>
      <c r="AG158" s="654"/>
      <c r="AH158" s="654"/>
      <c r="AI158" s="1105" t="s">
        <v>222</v>
      </c>
      <c r="AJ158" s="638"/>
      <c r="AK158" s="638"/>
      <c r="AL158" s="638"/>
      <c r="AM158" s="638"/>
      <c r="AN158" s="942" t="str">
        <f>IF(入力シート!$F$67="","",入力シート!$F$67)</f>
        <v/>
      </c>
      <c r="AO158" s="942"/>
      <c r="AP158" s="942"/>
      <c r="AQ158" s="942"/>
      <c r="AR158" s="942"/>
      <c r="AS158" s="942"/>
      <c r="AT158" s="942"/>
      <c r="AU158" s="942"/>
      <c r="AV158" s="942"/>
      <c r="AW158" s="942"/>
      <c r="AX158" s="654" t="str">
        <f>IF(入力シート!$G$67="","",入力シート!$G$67)</f>
        <v/>
      </c>
      <c r="AY158" s="654"/>
      <c r="AZ158" s="654"/>
      <c r="BA158" s="654"/>
      <c r="BB158" s="654"/>
      <c r="BC158" s="654"/>
      <c r="BD158" s="654"/>
      <c r="BE158" s="654"/>
      <c r="BF158" s="747"/>
      <c r="BG158" s="474"/>
      <c r="BH158" s="474"/>
      <c r="BI158" s="1035"/>
      <c r="BJ158" s="1036"/>
      <c r="BK158" s="1036"/>
      <c r="BL158" s="1036"/>
      <c r="BM158" s="1036"/>
      <c r="BN158" s="1036"/>
      <c r="BO158" s="1036"/>
      <c r="BP158" s="1036"/>
      <c r="BQ158" s="1036"/>
      <c r="BR158" s="1036"/>
      <c r="BS158" s="1036"/>
      <c r="BT158" s="1036"/>
      <c r="BU158" s="1036"/>
      <c r="BV158" s="1036"/>
      <c r="BW158" s="1037"/>
      <c r="BX158" s="1038"/>
      <c r="BY158" s="656"/>
      <c r="BZ158" s="657"/>
      <c r="CA158" s="818"/>
      <c r="CB158" s="818"/>
      <c r="CC158" s="818"/>
      <c r="CD158" s="818"/>
      <c r="CE158" s="818"/>
      <c r="CF158" s="819"/>
      <c r="CG158" s="791"/>
      <c r="CH158" s="788"/>
      <c r="CI158" s="788"/>
      <c r="CJ158" s="788"/>
      <c r="CK158" s="788"/>
      <c r="CL158" s="789"/>
      <c r="CM158" s="790"/>
      <c r="CN158" s="788"/>
      <c r="CO158" s="788"/>
      <c r="CP158" s="788"/>
      <c r="CQ158" s="788"/>
      <c r="CR158" s="789"/>
      <c r="CT158" s="1046"/>
      <c r="CU158" s="1047"/>
      <c r="CV158" s="1047"/>
      <c r="CW158" s="1047"/>
      <c r="CX158" s="1047"/>
      <c r="CY158" s="1047"/>
      <c r="CZ158" s="1047"/>
      <c r="DA158" s="1048"/>
      <c r="DB158" s="1054"/>
      <c r="DC158" s="1055"/>
      <c r="DD158" s="1055"/>
      <c r="DE158" s="1055"/>
      <c r="DF158" s="1055"/>
      <c r="DG158" s="1055"/>
      <c r="DH158" s="1055"/>
      <c r="DI158" s="1055"/>
      <c r="DJ158" s="1055"/>
      <c r="DK158" s="1055"/>
      <c r="DL158" s="1055"/>
      <c r="DM158" s="1055"/>
      <c r="DN158" s="1055"/>
      <c r="DO158" s="1055"/>
      <c r="DP158" s="1055"/>
      <c r="DQ158" s="1056"/>
      <c r="DR158" s="1056"/>
      <c r="DS158" s="1056"/>
      <c r="DT158" s="1056"/>
      <c r="DU158" s="1056"/>
      <c r="DV158" s="1056"/>
      <c r="DW158" s="1056"/>
      <c r="DX158" s="1056"/>
      <c r="DY158" s="1056"/>
      <c r="DZ158" s="1056"/>
      <c r="EA158" s="1056"/>
      <c r="EB158" s="1056"/>
      <c r="EC158" s="1056"/>
      <c r="ED158" s="1056"/>
      <c r="EE158" s="1057"/>
      <c r="EF158" s="1008"/>
      <c r="EG158" s="1009"/>
      <c r="EH158" s="1009"/>
      <c r="EI158" s="1009"/>
      <c r="EJ158" s="1009"/>
      <c r="EK158" s="1009"/>
      <c r="EL158" s="1009"/>
      <c r="EM158" s="1009"/>
      <c r="EN158" s="1009"/>
      <c r="EO158" s="1009"/>
      <c r="EP158" s="1009"/>
      <c r="EQ158" s="1009"/>
      <c r="ER158" s="1009"/>
      <c r="ES158" s="1009"/>
      <c r="ET158" s="1010"/>
      <c r="EU158" s="968"/>
      <c r="EV158" s="969"/>
      <c r="EW158" s="969"/>
      <c r="EX158" s="969"/>
      <c r="EY158" s="969"/>
      <c r="EZ158" s="969"/>
      <c r="FA158" s="969"/>
      <c r="FB158" s="969"/>
      <c r="FC158" s="969"/>
      <c r="FD158" s="969"/>
      <c r="FE158" s="969"/>
      <c r="FF158" s="969"/>
      <c r="FG158" s="969"/>
      <c r="FH158" s="969"/>
      <c r="FI158" s="970"/>
      <c r="FJ158" s="479"/>
      <c r="FK158" s="1060"/>
      <c r="FL158" s="1060"/>
      <c r="FM158" s="1060"/>
      <c r="FN158" s="1060"/>
      <c r="FO158" s="1060"/>
      <c r="FP158" s="1060"/>
      <c r="FQ158" s="1060"/>
      <c r="FR158" s="1060"/>
      <c r="FS158" s="1060"/>
      <c r="FT158" s="1060"/>
      <c r="FU158" s="1060"/>
      <c r="FV158" s="1060"/>
      <c r="FW158" s="1060"/>
      <c r="FX158" s="1060"/>
      <c r="FY158" s="1060"/>
      <c r="FZ158" s="1060"/>
      <c r="GA158" s="1060"/>
      <c r="GB158" s="1060"/>
      <c r="GC158" s="1060"/>
      <c r="GD158" s="1060"/>
      <c r="GE158" s="1060"/>
      <c r="GF158" s="1060"/>
      <c r="GG158" s="1060"/>
      <c r="GH158" s="1060"/>
      <c r="GI158" s="1060"/>
      <c r="GJ158" s="1060"/>
      <c r="GK158" s="1060"/>
    </row>
    <row r="159" spans="1:193" ht="4.5" customHeight="1" x14ac:dyDescent="0.15">
      <c r="A159" s="1112"/>
      <c r="B159" s="1113"/>
      <c r="C159" s="1113"/>
      <c r="D159" s="1113"/>
      <c r="E159" s="1113"/>
      <c r="F159" s="1113"/>
      <c r="G159" s="1113"/>
      <c r="H159" s="1113"/>
      <c r="I159" s="1113"/>
      <c r="J159" s="1114"/>
      <c r="K159" s="638"/>
      <c r="L159" s="638"/>
      <c r="M159" s="638"/>
      <c r="N159" s="638"/>
      <c r="O159" s="638"/>
      <c r="P159" s="942"/>
      <c r="Q159" s="942"/>
      <c r="R159" s="942"/>
      <c r="S159" s="942"/>
      <c r="T159" s="942"/>
      <c r="U159" s="942"/>
      <c r="V159" s="942"/>
      <c r="W159" s="942"/>
      <c r="X159" s="942"/>
      <c r="Y159" s="942"/>
      <c r="Z159" s="654"/>
      <c r="AA159" s="654"/>
      <c r="AB159" s="654"/>
      <c r="AC159" s="654"/>
      <c r="AD159" s="654"/>
      <c r="AE159" s="654"/>
      <c r="AF159" s="654"/>
      <c r="AG159" s="654"/>
      <c r="AH159" s="654"/>
      <c r="AI159" s="638"/>
      <c r="AJ159" s="638"/>
      <c r="AK159" s="638"/>
      <c r="AL159" s="638"/>
      <c r="AM159" s="638"/>
      <c r="AN159" s="942"/>
      <c r="AO159" s="942"/>
      <c r="AP159" s="942"/>
      <c r="AQ159" s="942"/>
      <c r="AR159" s="942"/>
      <c r="AS159" s="942"/>
      <c r="AT159" s="942"/>
      <c r="AU159" s="942"/>
      <c r="AV159" s="942"/>
      <c r="AW159" s="942"/>
      <c r="AX159" s="654"/>
      <c r="AY159" s="654"/>
      <c r="AZ159" s="654"/>
      <c r="BA159" s="654"/>
      <c r="BB159" s="654"/>
      <c r="BC159" s="654"/>
      <c r="BD159" s="654"/>
      <c r="BE159" s="654"/>
      <c r="BF159" s="747"/>
      <c r="BG159" s="474"/>
      <c r="BH159" s="474"/>
      <c r="BI159" s="1035"/>
      <c r="BJ159" s="1036"/>
      <c r="BK159" s="1036"/>
      <c r="BL159" s="1036"/>
      <c r="BM159" s="1036"/>
      <c r="BN159" s="1036"/>
      <c r="BO159" s="1036"/>
      <c r="BP159" s="1036"/>
      <c r="BQ159" s="1036"/>
      <c r="BR159" s="1036"/>
      <c r="BS159" s="1036"/>
      <c r="BT159" s="1036"/>
      <c r="BU159" s="1036"/>
      <c r="BV159" s="1036"/>
      <c r="BW159" s="1037"/>
      <c r="BX159" s="1038"/>
      <c r="BY159" s="656"/>
      <c r="BZ159" s="657"/>
      <c r="CA159" s="818"/>
      <c r="CB159" s="818"/>
      <c r="CC159" s="818"/>
      <c r="CD159" s="818"/>
      <c r="CE159" s="818"/>
      <c r="CF159" s="819"/>
      <c r="CG159" s="791"/>
      <c r="CH159" s="788"/>
      <c r="CI159" s="788"/>
      <c r="CJ159" s="788"/>
      <c r="CK159" s="788"/>
      <c r="CL159" s="789"/>
      <c r="CM159" s="790"/>
      <c r="CN159" s="788"/>
      <c r="CO159" s="788"/>
      <c r="CP159" s="788"/>
      <c r="CQ159" s="788"/>
      <c r="CR159" s="789"/>
      <c r="CT159" s="1046"/>
      <c r="CU159" s="1047"/>
      <c r="CV159" s="1047"/>
      <c r="CW159" s="1047"/>
      <c r="CX159" s="1047"/>
      <c r="CY159" s="1047"/>
      <c r="CZ159" s="1047"/>
      <c r="DA159" s="1048"/>
      <c r="DB159" s="768" t="str">
        <f>入力シート!$AG$101</f>
        <v/>
      </c>
      <c r="DC159" s="769"/>
      <c r="DD159" s="769"/>
      <c r="DE159" s="769"/>
      <c r="DF159" s="769"/>
      <c r="DG159" s="769"/>
      <c r="DH159" s="769"/>
      <c r="DI159" s="769"/>
      <c r="DJ159" s="769"/>
      <c r="DK159" s="769"/>
      <c r="DL159" s="769"/>
      <c r="DM159" s="769"/>
      <c r="DN159" s="769"/>
      <c r="DO159" s="769"/>
      <c r="DP159" s="769"/>
      <c r="DQ159" s="764"/>
      <c r="DR159" s="764"/>
      <c r="DS159" s="764"/>
      <c r="DT159" s="764"/>
      <c r="DU159" s="764"/>
      <c r="DV159" s="764"/>
      <c r="DW159" s="764"/>
      <c r="DX159" s="764"/>
      <c r="DY159" s="764"/>
      <c r="DZ159" s="764"/>
      <c r="EA159" s="764"/>
      <c r="EB159" s="764"/>
      <c r="EC159" s="764"/>
      <c r="ED159" s="764"/>
      <c r="EE159" s="765"/>
      <c r="EF159" s="763" t="str">
        <f>入力シート!$L$101</f>
        <v/>
      </c>
      <c r="EG159" s="764"/>
      <c r="EH159" s="764"/>
      <c r="EI159" s="764"/>
      <c r="EJ159" s="764"/>
      <c r="EK159" s="764"/>
      <c r="EL159" s="764"/>
      <c r="EM159" s="764"/>
      <c r="EN159" s="764"/>
      <c r="EO159" s="764"/>
      <c r="EP159" s="764"/>
      <c r="EQ159" s="764"/>
      <c r="ER159" s="764"/>
      <c r="ES159" s="764"/>
      <c r="ET159" s="765"/>
      <c r="EU159" s="756" t="str">
        <f>入力シート!$Z$101</f>
        <v/>
      </c>
      <c r="EV159" s="757"/>
      <c r="EW159" s="757"/>
      <c r="EX159" s="758"/>
      <c r="EY159" s="758"/>
      <c r="EZ159" s="758"/>
      <c r="FA159" s="758"/>
      <c r="FB159" s="758"/>
      <c r="FC159" s="758"/>
      <c r="FD159" s="758"/>
      <c r="FE159" s="758"/>
      <c r="FF159" s="758"/>
      <c r="FG159" s="758"/>
      <c r="FH159" s="758"/>
      <c r="FI159" s="759"/>
      <c r="FJ159" s="479"/>
      <c r="FK159" s="1060"/>
      <c r="FL159" s="1060"/>
      <c r="FM159" s="1060"/>
      <c r="FN159" s="1060"/>
      <c r="FO159" s="1060"/>
      <c r="FP159" s="1060"/>
      <c r="FQ159" s="1060"/>
      <c r="FR159" s="1060"/>
      <c r="FS159" s="1060"/>
      <c r="FT159" s="1060"/>
      <c r="FU159" s="1060"/>
      <c r="FV159" s="1060"/>
      <c r="FW159" s="1060"/>
      <c r="FX159" s="1060"/>
      <c r="FY159" s="1060"/>
      <c r="FZ159" s="1060"/>
      <c r="GA159" s="1060"/>
      <c r="GB159" s="1060"/>
      <c r="GC159" s="1060"/>
      <c r="GD159" s="1060"/>
      <c r="GE159" s="1060"/>
      <c r="GF159" s="1060"/>
      <c r="GG159" s="1060"/>
      <c r="GH159" s="1060"/>
      <c r="GI159" s="1060"/>
      <c r="GJ159" s="1060"/>
      <c r="GK159" s="1060"/>
    </row>
    <row r="160" spans="1:193" ht="4.5" customHeight="1" x14ac:dyDescent="0.15">
      <c r="A160" s="1112"/>
      <c r="B160" s="1113"/>
      <c r="C160" s="1113"/>
      <c r="D160" s="1113"/>
      <c r="E160" s="1113"/>
      <c r="F160" s="1113"/>
      <c r="G160" s="1113"/>
      <c r="H160" s="1113"/>
      <c r="I160" s="1113"/>
      <c r="J160" s="1114"/>
      <c r="K160" s="638"/>
      <c r="L160" s="638"/>
      <c r="M160" s="638"/>
      <c r="N160" s="638"/>
      <c r="O160" s="638"/>
      <c r="P160" s="942"/>
      <c r="Q160" s="942"/>
      <c r="R160" s="942"/>
      <c r="S160" s="942"/>
      <c r="T160" s="942"/>
      <c r="U160" s="942"/>
      <c r="V160" s="942"/>
      <c r="W160" s="942"/>
      <c r="X160" s="942"/>
      <c r="Y160" s="942"/>
      <c r="Z160" s="654"/>
      <c r="AA160" s="654"/>
      <c r="AB160" s="654"/>
      <c r="AC160" s="654"/>
      <c r="AD160" s="654"/>
      <c r="AE160" s="654"/>
      <c r="AF160" s="654"/>
      <c r="AG160" s="654"/>
      <c r="AH160" s="654"/>
      <c r="AI160" s="638"/>
      <c r="AJ160" s="638"/>
      <c r="AK160" s="638"/>
      <c r="AL160" s="638"/>
      <c r="AM160" s="638"/>
      <c r="AN160" s="942"/>
      <c r="AO160" s="942"/>
      <c r="AP160" s="942"/>
      <c r="AQ160" s="942"/>
      <c r="AR160" s="942"/>
      <c r="AS160" s="942"/>
      <c r="AT160" s="942"/>
      <c r="AU160" s="942"/>
      <c r="AV160" s="942"/>
      <c r="AW160" s="942"/>
      <c r="AX160" s="654"/>
      <c r="AY160" s="654"/>
      <c r="AZ160" s="654"/>
      <c r="BA160" s="654"/>
      <c r="BB160" s="654"/>
      <c r="BC160" s="654"/>
      <c r="BD160" s="654"/>
      <c r="BE160" s="654"/>
      <c r="BF160" s="747"/>
      <c r="BG160" s="474"/>
      <c r="BH160" s="474"/>
      <c r="BI160" s="1039"/>
      <c r="BJ160" s="1040"/>
      <c r="BK160" s="1040"/>
      <c r="BL160" s="1040"/>
      <c r="BM160" s="1040"/>
      <c r="BN160" s="1040"/>
      <c r="BO160" s="1040"/>
      <c r="BP160" s="1040"/>
      <c r="BQ160" s="1040"/>
      <c r="BR160" s="1040"/>
      <c r="BS160" s="1040"/>
      <c r="BT160" s="1040"/>
      <c r="BU160" s="1040"/>
      <c r="BV160" s="1040"/>
      <c r="BW160" s="1041"/>
      <c r="BX160" s="1042"/>
      <c r="BY160" s="656"/>
      <c r="BZ160" s="657"/>
      <c r="CA160" s="818"/>
      <c r="CB160" s="818"/>
      <c r="CC160" s="818"/>
      <c r="CD160" s="818"/>
      <c r="CE160" s="818"/>
      <c r="CF160" s="819"/>
      <c r="CG160" s="791"/>
      <c r="CH160" s="788"/>
      <c r="CI160" s="788"/>
      <c r="CJ160" s="788"/>
      <c r="CK160" s="788"/>
      <c r="CL160" s="789"/>
      <c r="CM160" s="790"/>
      <c r="CN160" s="788"/>
      <c r="CO160" s="788"/>
      <c r="CP160" s="788"/>
      <c r="CQ160" s="788"/>
      <c r="CR160" s="789"/>
      <c r="CT160" s="1046"/>
      <c r="CU160" s="1047"/>
      <c r="CV160" s="1047"/>
      <c r="CW160" s="1047"/>
      <c r="CX160" s="1047"/>
      <c r="CY160" s="1047"/>
      <c r="CZ160" s="1047"/>
      <c r="DA160" s="1048"/>
      <c r="DB160" s="768"/>
      <c r="DC160" s="769"/>
      <c r="DD160" s="769"/>
      <c r="DE160" s="769"/>
      <c r="DF160" s="769"/>
      <c r="DG160" s="769"/>
      <c r="DH160" s="769"/>
      <c r="DI160" s="769"/>
      <c r="DJ160" s="769"/>
      <c r="DK160" s="769"/>
      <c r="DL160" s="769"/>
      <c r="DM160" s="769"/>
      <c r="DN160" s="769"/>
      <c r="DO160" s="769"/>
      <c r="DP160" s="769"/>
      <c r="DQ160" s="764"/>
      <c r="DR160" s="764"/>
      <c r="DS160" s="764"/>
      <c r="DT160" s="764"/>
      <c r="DU160" s="764"/>
      <c r="DV160" s="764"/>
      <c r="DW160" s="764"/>
      <c r="DX160" s="764"/>
      <c r="DY160" s="764"/>
      <c r="DZ160" s="764"/>
      <c r="EA160" s="764"/>
      <c r="EB160" s="764"/>
      <c r="EC160" s="764"/>
      <c r="ED160" s="764"/>
      <c r="EE160" s="765"/>
      <c r="EF160" s="766"/>
      <c r="EG160" s="764"/>
      <c r="EH160" s="764"/>
      <c r="EI160" s="764"/>
      <c r="EJ160" s="764"/>
      <c r="EK160" s="764"/>
      <c r="EL160" s="764"/>
      <c r="EM160" s="764"/>
      <c r="EN160" s="764"/>
      <c r="EO160" s="764"/>
      <c r="EP160" s="764"/>
      <c r="EQ160" s="764"/>
      <c r="ER160" s="764"/>
      <c r="ES160" s="764"/>
      <c r="ET160" s="765"/>
      <c r="EU160" s="756"/>
      <c r="EV160" s="757"/>
      <c r="EW160" s="757"/>
      <c r="EX160" s="758"/>
      <c r="EY160" s="758"/>
      <c r="EZ160" s="758"/>
      <c r="FA160" s="758"/>
      <c r="FB160" s="758"/>
      <c r="FC160" s="758"/>
      <c r="FD160" s="758"/>
      <c r="FE160" s="758"/>
      <c r="FF160" s="758"/>
      <c r="FG160" s="758"/>
      <c r="FH160" s="758"/>
      <c r="FI160" s="759"/>
      <c r="FJ160" s="479"/>
      <c r="FK160" s="903" t="str">
        <f>IF(COUNTIF(入力シート!$V$82:$W$90,"○")=0,"","別居親族との同居による加算あり")</f>
        <v/>
      </c>
      <c r="FL160" s="903"/>
      <c r="FM160" s="903"/>
      <c r="FN160" s="903"/>
      <c r="FO160" s="903"/>
      <c r="FP160" s="903"/>
      <c r="FQ160" s="903"/>
      <c r="FR160" s="903"/>
      <c r="FS160" s="903"/>
      <c r="FT160" s="903"/>
      <c r="FU160" s="903"/>
      <c r="FV160" s="903"/>
      <c r="FW160" s="903"/>
      <c r="FX160" s="903"/>
      <c r="FY160" s="903"/>
      <c r="FZ160" s="903"/>
      <c r="GA160" s="903"/>
      <c r="GB160" s="903"/>
      <c r="GC160" s="903"/>
      <c r="GD160" s="903"/>
      <c r="GE160" s="903"/>
      <c r="GF160" s="903"/>
      <c r="GG160" s="903"/>
      <c r="GH160" s="903"/>
      <c r="GI160" s="903"/>
      <c r="GJ160" s="903"/>
      <c r="GK160" s="903"/>
    </row>
    <row r="161" spans="1:193" ht="4.5" customHeight="1" x14ac:dyDescent="0.15">
      <c r="A161" s="1112"/>
      <c r="B161" s="1113"/>
      <c r="C161" s="1113"/>
      <c r="D161" s="1113"/>
      <c r="E161" s="1113"/>
      <c r="F161" s="1113"/>
      <c r="G161" s="1113"/>
      <c r="H161" s="1113"/>
      <c r="I161" s="1113"/>
      <c r="J161" s="1114"/>
      <c r="K161" s="638"/>
      <c r="L161" s="638"/>
      <c r="M161" s="638"/>
      <c r="N161" s="638"/>
      <c r="O161" s="638"/>
      <c r="P161" s="942"/>
      <c r="Q161" s="942"/>
      <c r="R161" s="942"/>
      <c r="S161" s="942"/>
      <c r="T161" s="942"/>
      <c r="U161" s="942"/>
      <c r="V161" s="942"/>
      <c r="W161" s="942"/>
      <c r="X161" s="942"/>
      <c r="Y161" s="942"/>
      <c r="Z161" s="654"/>
      <c r="AA161" s="654"/>
      <c r="AB161" s="654"/>
      <c r="AC161" s="654"/>
      <c r="AD161" s="654"/>
      <c r="AE161" s="654"/>
      <c r="AF161" s="654"/>
      <c r="AG161" s="654"/>
      <c r="AH161" s="654"/>
      <c r="AI161" s="638"/>
      <c r="AJ161" s="638"/>
      <c r="AK161" s="638"/>
      <c r="AL161" s="638"/>
      <c r="AM161" s="638"/>
      <c r="AN161" s="942"/>
      <c r="AO161" s="942"/>
      <c r="AP161" s="942"/>
      <c r="AQ161" s="942"/>
      <c r="AR161" s="942"/>
      <c r="AS161" s="942"/>
      <c r="AT161" s="942"/>
      <c r="AU161" s="942"/>
      <c r="AV161" s="942"/>
      <c r="AW161" s="942"/>
      <c r="AX161" s="654"/>
      <c r="AY161" s="654"/>
      <c r="AZ161" s="654"/>
      <c r="BA161" s="654"/>
      <c r="BB161" s="654"/>
      <c r="BC161" s="654"/>
      <c r="BD161" s="654"/>
      <c r="BE161" s="654"/>
      <c r="BF161" s="747"/>
      <c r="BG161" s="474"/>
      <c r="BH161" s="474"/>
      <c r="BI161" s="696" t="s">
        <v>67</v>
      </c>
      <c r="BJ161" s="697"/>
      <c r="BK161" s="697"/>
      <c r="BL161" s="697"/>
      <c r="BM161" s="697"/>
      <c r="BN161" s="697"/>
      <c r="BO161" s="697"/>
      <c r="BP161" s="697"/>
      <c r="BQ161" s="697"/>
      <c r="BR161" s="697"/>
      <c r="BS161" s="697"/>
      <c r="BT161" s="697"/>
      <c r="BU161" s="697"/>
      <c r="BV161" s="698"/>
      <c r="BW161" s="985">
        <v>133</v>
      </c>
      <c r="BX161" s="986"/>
      <c r="BY161" s="656"/>
      <c r="BZ161" s="657"/>
      <c r="CA161" s="695" t="str">
        <f>入力シート!$AA33</f>
        <v/>
      </c>
      <c r="CB161" s="695"/>
      <c r="CC161" s="695" t="str">
        <f>入力シート!$AB33</f>
        <v/>
      </c>
      <c r="CD161" s="695"/>
      <c r="CE161" s="695" t="str">
        <f>入力シート!$AC33</f>
        <v/>
      </c>
      <c r="CF161" s="805"/>
      <c r="CG161" s="808" t="str">
        <f>入力シート!$AD33</f>
        <v>3</v>
      </c>
      <c r="CH161" s="695"/>
      <c r="CI161" s="695" t="str">
        <f>入力シート!$AE33</f>
        <v>8</v>
      </c>
      <c r="CJ161" s="695"/>
      <c r="CK161" s="695" t="str">
        <f>入力シート!$AF33</f>
        <v>0</v>
      </c>
      <c r="CL161" s="754"/>
      <c r="CM161" s="832" t="str">
        <f>入力シート!$AG33</f>
        <v>0</v>
      </c>
      <c r="CN161" s="695"/>
      <c r="CO161" s="695" t="str">
        <f>入力シート!$AH33</f>
        <v>0</v>
      </c>
      <c r="CP161" s="695"/>
      <c r="CQ161" s="695" t="str">
        <f>入力シート!$AI33</f>
        <v>0</v>
      </c>
      <c r="CR161" s="754"/>
      <c r="CT161" s="1046"/>
      <c r="CU161" s="1047"/>
      <c r="CV161" s="1047"/>
      <c r="CW161" s="1047"/>
      <c r="CX161" s="1047"/>
      <c r="CY161" s="1047"/>
      <c r="CZ161" s="1047"/>
      <c r="DA161" s="1048"/>
      <c r="DB161" s="768"/>
      <c r="DC161" s="769"/>
      <c r="DD161" s="769"/>
      <c r="DE161" s="769"/>
      <c r="DF161" s="769"/>
      <c r="DG161" s="769"/>
      <c r="DH161" s="769"/>
      <c r="DI161" s="769"/>
      <c r="DJ161" s="769"/>
      <c r="DK161" s="769"/>
      <c r="DL161" s="769"/>
      <c r="DM161" s="769"/>
      <c r="DN161" s="769"/>
      <c r="DO161" s="769"/>
      <c r="DP161" s="769"/>
      <c r="DQ161" s="764"/>
      <c r="DR161" s="764"/>
      <c r="DS161" s="764"/>
      <c r="DT161" s="764"/>
      <c r="DU161" s="764"/>
      <c r="DV161" s="764"/>
      <c r="DW161" s="764"/>
      <c r="DX161" s="764"/>
      <c r="DY161" s="764"/>
      <c r="DZ161" s="764"/>
      <c r="EA161" s="764"/>
      <c r="EB161" s="764"/>
      <c r="EC161" s="764"/>
      <c r="ED161" s="764"/>
      <c r="EE161" s="765"/>
      <c r="EF161" s="766"/>
      <c r="EG161" s="764"/>
      <c r="EH161" s="764"/>
      <c r="EI161" s="764"/>
      <c r="EJ161" s="764"/>
      <c r="EK161" s="764"/>
      <c r="EL161" s="764"/>
      <c r="EM161" s="764"/>
      <c r="EN161" s="764"/>
      <c r="EO161" s="764"/>
      <c r="EP161" s="764"/>
      <c r="EQ161" s="764"/>
      <c r="ER161" s="764"/>
      <c r="ES161" s="764"/>
      <c r="ET161" s="765"/>
      <c r="EU161" s="756"/>
      <c r="EV161" s="757"/>
      <c r="EW161" s="757"/>
      <c r="EX161" s="758"/>
      <c r="EY161" s="758"/>
      <c r="EZ161" s="758"/>
      <c r="FA161" s="758"/>
      <c r="FB161" s="758"/>
      <c r="FC161" s="758"/>
      <c r="FD161" s="758"/>
      <c r="FE161" s="758"/>
      <c r="FF161" s="758"/>
      <c r="FG161" s="758"/>
      <c r="FH161" s="758"/>
      <c r="FI161" s="759"/>
      <c r="FJ161" s="475"/>
      <c r="FK161" s="903"/>
      <c r="FL161" s="903"/>
      <c r="FM161" s="903"/>
      <c r="FN161" s="903"/>
      <c r="FO161" s="903"/>
      <c r="FP161" s="903"/>
      <c r="FQ161" s="903"/>
      <c r="FR161" s="903"/>
      <c r="FS161" s="903"/>
      <c r="FT161" s="903"/>
      <c r="FU161" s="903"/>
      <c r="FV161" s="903"/>
      <c r="FW161" s="903"/>
      <c r="FX161" s="903"/>
      <c r="FY161" s="903"/>
      <c r="FZ161" s="903"/>
      <c r="GA161" s="903"/>
      <c r="GB161" s="903"/>
      <c r="GC161" s="903"/>
      <c r="GD161" s="903"/>
      <c r="GE161" s="903"/>
      <c r="GF161" s="903"/>
      <c r="GG161" s="903"/>
      <c r="GH161" s="903"/>
      <c r="GI161" s="903"/>
      <c r="GJ161" s="903"/>
      <c r="GK161" s="903"/>
    </row>
    <row r="162" spans="1:193" ht="4.5" customHeight="1" x14ac:dyDescent="0.15">
      <c r="A162" s="1112"/>
      <c r="B162" s="1113"/>
      <c r="C162" s="1113"/>
      <c r="D162" s="1113"/>
      <c r="E162" s="1113"/>
      <c r="F162" s="1113"/>
      <c r="G162" s="1113"/>
      <c r="H162" s="1113"/>
      <c r="I162" s="1113"/>
      <c r="J162" s="1114"/>
      <c r="K162" s="638"/>
      <c r="L162" s="638"/>
      <c r="M162" s="638"/>
      <c r="N162" s="638"/>
      <c r="O162" s="638"/>
      <c r="P162" s="942" t="str">
        <f>IF(入力シート!$C$68="","",入力シート!$C$68)</f>
        <v/>
      </c>
      <c r="Q162" s="942"/>
      <c r="R162" s="942"/>
      <c r="S162" s="942"/>
      <c r="T162" s="942"/>
      <c r="U162" s="942"/>
      <c r="V162" s="942"/>
      <c r="W162" s="942"/>
      <c r="X162" s="942"/>
      <c r="Y162" s="942"/>
      <c r="Z162" s="654" t="str">
        <f>IF(入力シート!$D$68="","",入力シート!$D$68)</f>
        <v/>
      </c>
      <c r="AA162" s="654"/>
      <c r="AB162" s="654"/>
      <c r="AC162" s="654"/>
      <c r="AD162" s="654"/>
      <c r="AE162" s="654"/>
      <c r="AF162" s="654"/>
      <c r="AG162" s="654"/>
      <c r="AH162" s="654"/>
      <c r="AI162" s="638"/>
      <c r="AJ162" s="638"/>
      <c r="AK162" s="638"/>
      <c r="AL162" s="638"/>
      <c r="AM162" s="638"/>
      <c r="AN162" s="942" t="str">
        <f>IF(入力シート!$F$68="","",入力シート!$F$68)</f>
        <v/>
      </c>
      <c r="AO162" s="942"/>
      <c r="AP162" s="942"/>
      <c r="AQ162" s="942"/>
      <c r="AR162" s="942"/>
      <c r="AS162" s="942"/>
      <c r="AT162" s="942"/>
      <c r="AU162" s="942"/>
      <c r="AV162" s="942"/>
      <c r="AW162" s="942"/>
      <c r="AX162" s="654" t="str">
        <f>IF(入力シート!$G$68="","",入力シート!$G$68)</f>
        <v/>
      </c>
      <c r="AY162" s="654"/>
      <c r="AZ162" s="654"/>
      <c r="BA162" s="654"/>
      <c r="BB162" s="654"/>
      <c r="BC162" s="654"/>
      <c r="BD162" s="654"/>
      <c r="BE162" s="654"/>
      <c r="BF162" s="747"/>
      <c r="BG162" s="474"/>
      <c r="BH162" s="474"/>
      <c r="BI162" s="696"/>
      <c r="BJ162" s="697"/>
      <c r="BK162" s="697"/>
      <c r="BL162" s="697"/>
      <c r="BM162" s="697"/>
      <c r="BN162" s="697"/>
      <c r="BO162" s="697"/>
      <c r="BP162" s="697"/>
      <c r="BQ162" s="697"/>
      <c r="BR162" s="697"/>
      <c r="BS162" s="697"/>
      <c r="BT162" s="697"/>
      <c r="BU162" s="697"/>
      <c r="BV162" s="698"/>
      <c r="BW162" s="987"/>
      <c r="BX162" s="988"/>
      <c r="BY162" s="656"/>
      <c r="BZ162" s="657"/>
      <c r="CA162" s="695"/>
      <c r="CB162" s="695"/>
      <c r="CC162" s="695"/>
      <c r="CD162" s="695"/>
      <c r="CE162" s="695"/>
      <c r="CF162" s="805"/>
      <c r="CG162" s="808"/>
      <c r="CH162" s="695"/>
      <c r="CI162" s="695"/>
      <c r="CJ162" s="695"/>
      <c r="CK162" s="695"/>
      <c r="CL162" s="754"/>
      <c r="CM162" s="832"/>
      <c r="CN162" s="695"/>
      <c r="CO162" s="695"/>
      <c r="CP162" s="695"/>
      <c r="CQ162" s="695"/>
      <c r="CR162" s="754"/>
      <c r="CT162" s="1046"/>
      <c r="CU162" s="1047"/>
      <c r="CV162" s="1047"/>
      <c r="CW162" s="1047"/>
      <c r="CX162" s="1047"/>
      <c r="CY162" s="1047"/>
      <c r="CZ162" s="1047"/>
      <c r="DA162" s="1048"/>
      <c r="DB162" s="768"/>
      <c r="DC162" s="769"/>
      <c r="DD162" s="769"/>
      <c r="DE162" s="769"/>
      <c r="DF162" s="769"/>
      <c r="DG162" s="769"/>
      <c r="DH162" s="769"/>
      <c r="DI162" s="769"/>
      <c r="DJ162" s="769"/>
      <c r="DK162" s="769"/>
      <c r="DL162" s="769"/>
      <c r="DM162" s="769"/>
      <c r="DN162" s="769"/>
      <c r="DO162" s="769"/>
      <c r="DP162" s="769"/>
      <c r="DQ162" s="764"/>
      <c r="DR162" s="764"/>
      <c r="DS162" s="764"/>
      <c r="DT162" s="764"/>
      <c r="DU162" s="764"/>
      <c r="DV162" s="764"/>
      <c r="DW162" s="764"/>
      <c r="DX162" s="764"/>
      <c r="DY162" s="764"/>
      <c r="DZ162" s="764"/>
      <c r="EA162" s="764"/>
      <c r="EB162" s="764"/>
      <c r="EC162" s="764"/>
      <c r="ED162" s="764"/>
      <c r="EE162" s="765"/>
      <c r="EF162" s="766"/>
      <c r="EG162" s="764"/>
      <c r="EH162" s="764"/>
      <c r="EI162" s="764"/>
      <c r="EJ162" s="764"/>
      <c r="EK162" s="764"/>
      <c r="EL162" s="764"/>
      <c r="EM162" s="764"/>
      <c r="EN162" s="764"/>
      <c r="EO162" s="764"/>
      <c r="EP162" s="764"/>
      <c r="EQ162" s="764"/>
      <c r="ER162" s="764"/>
      <c r="ES162" s="764"/>
      <c r="ET162" s="765"/>
      <c r="EU162" s="756"/>
      <c r="EV162" s="757"/>
      <c r="EW162" s="757"/>
      <c r="EX162" s="758"/>
      <c r="EY162" s="758"/>
      <c r="EZ162" s="758"/>
      <c r="FA162" s="758"/>
      <c r="FB162" s="758"/>
      <c r="FC162" s="758"/>
      <c r="FD162" s="758"/>
      <c r="FE162" s="758"/>
      <c r="FF162" s="758"/>
      <c r="FG162" s="758"/>
      <c r="FH162" s="758"/>
      <c r="FI162" s="759"/>
      <c r="FJ162" s="475"/>
      <c r="FK162" s="903"/>
      <c r="FL162" s="903"/>
      <c r="FM162" s="903"/>
      <c r="FN162" s="903"/>
      <c r="FO162" s="903"/>
      <c r="FP162" s="903"/>
      <c r="FQ162" s="903"/>
      <c r="FR162" s="903"/>
      <c r="FS162" s="903"/>
      <c r="FT162" s="903"/>
      <c r="FU162" s="903"/>
      <c r="FV162" s="903"/>
      <c r="FW162" s="903"/>
      <c r="FX162" s="903"/>
      <c r="FY162" s="903"/>
      <c r="FZ162" s="903"/>
      <c r="GA162" s="903"/>
      <c r="GB162" s="903"/>
      <c r="GC162" s="903"/>
      <c r="GD162" s="903"/>
      <c r="GE162" s="903"/>
      <c r="GF162" s="903"/>
      <c r="GG162" s="903"/>
      <c r="GH162" s="903"/>
      <c r="GI162" s="903"/>
      <c r="GJ162" s="903"/>
      <c r="GK162" s="903"/>
    </row>
    <row r="163" spans="1:193" ht="4.5" customHeight="1" x14ac:dyDescent="0.15">
      <c r="A163" s="1112"/>
      <c r="B163" s="1113"/>
      <c r="C163" s="1113"/>
      <c r="D163" s="1113"/>
      <c r="E163" s="1113"/>
      <c r="F163" s="1113"/>
      <c r="G163" s="1113"/>
      <c r="H163" s="1113"/>
      <c r="I163" s="1113"/>
      <c r="J163" s="1114"/>
      <c r="K163" s="638"/>
      <c r="L163" s="638"/>
      <c r="M163" s="638"/>
      <c r="N163" s="638"/>
      <c r="O163" s="638"/>
      <c r="P163" s="942"/>
      <c r="Q163" s="942"/>
      <c r="R163" s="942"/>
      <c r="S163" s="942"/>
      <c r="T163" s="942"/>
      <c r="U163" s="942"/>
      <c r="V163" s="942"/>
      <c r="W163" s="942"/>
      <c r="X163" s="942"/>
      <c r="Y163" s="942"/>
      <c r="Z163" s="654"/>
      <c r="AA163" s="654"/>
      <c r="AB163" s="654"/>
      <c r="AC163" s="654"/>
      <c r="AD163" s="654"/>
      <c r="AE163" s="654"/>
      <c r="AF163" s="654"/>
      <c r="AG163" s="654"/>
      <c r="AH163" s="654"/>
      <c r="AI163" s="638"/>
      <c r="AJ163" s="638"/>
      <c r="AK163" s="638"/>
      <c r="AL163" s="638"/>
      <c r="AM163" s="638"/>
      <c r="AN163" s="942"/>
      <c r="AO163" s="942"/>
      <c r="AP163" s="942"/>
      <c r="AQ163" s="942"/>
      <c r="AR163" s="942"/>
      <c r="AS163" s="942"/>
      <c r="AT163" s="942"/>
      <c r="AU163" s="942"/>
      <c r="AV163" s="942"/>
      <c r="AW163" s="942"/>
      <c r="AX163" s="654"/>
      <c r="AY163" s="654"/>
      <c r="AZ163" s="654"/>
      <c r="BA163" s="654"/>
      <c r="BB163" s="654"/>
      <c r="BC163" s="654"/>
      <c r="BD163" s="654"/>
      <c r="BE163" s="654"/>
      <c r="BF163" s="747"/>
      <c r="BG163" s="474"/>
      <c r="BH163" s="474"/>
      <c r="BI163" s="696"/>
      <c r="BJ163" s="697"/>
      <c r="BK163" s="697"/>
      <c r="BL163" s="697"/>
      <c r="BM163" s="697"/>
      <c r="BN163" s="697"/>
      <c r="BO163" s="697"/>
      <c r="BP163" s="697"/>
      <c r="BQ163" s="697"/>
      <c r="BR163" s="697"/>
      <c r="BS163" s="697"/>
      <c r="BT163" s="697"/>
      <c r="BU163" s="697"/>
      <c r="BV163" s="698"/>
      <c r="BW163" s="987"/>
      <c r="BX163" s="988"/>
      <c r="BY163" s="656"/>
      <c r="BZ163" s="657"/>
      <c r="CA163" s="695"/>
      <c r="CB163" s="695"/>
      <c r="CC163" s="695"/>
      <c r="CD163" s="695"/>
      <c r="CE163" s="695"/>
      <c r="CF163" s="805"/>
      <c r="CG163" s="808"/>
      <c r="CH163" s="695"/>
      <c r="CI163" s="695"/>
      <c r="CJ163" s="695"/>
      <c r="CK163" s="695"/>
      <c r="CL163" s="754"/>
      <c r="CM163" s="832"/>
      <c r="CN163" s="695"/>
      <c r="CO163" s="695"/>
      <c r="CP163" s="695"/>
      <c r="CQ163" s="695"/>
      <c r="CR163" s="754"/>
      <c r="CT163" s="1049"/>
      <c r="CU163" s="761"/>
      <c r="CV163" s="761"/>
      <c r="CW163" s="761"/>
      <c r="CX163" s="761"/>
      <c r="CY163" s="761"/>
      <c r="CZ163" s="761"/>
      <c r="DA163" s="767"/>
      <c r="DB163" s="760"/>
      <c r="DC163" s="761"/>
      <c r="DD163" s="761"/>
      <c r="DE163" s="761"/>
      <c r="DF163" s="761"/>
      <c r="DG163" s="761"/>
      <c r="DH163" s="761"/>
      <c r="DI163" s="761"/>
      <c r="DJ163" s="761"/>
      <c r="DK163" s="761"/>
      <c r="DL163" s="761"/>
      <c r="DM163" s="761"/>
      <c r="DN163" s="761"/>
      <c r="DO163" s="761"/>
      <c r="DP163" s="761"/>
      <c r="DQ163" s="761"/>
      <c r="DR163" s="761"/>
      <c r="DS163" s="761"/>
      <c r="DT163" s="761"/>
      <c r="DU163" s="761"/>
      <c r="DV163" s="761"/>
      <c r="DW163" s="761"/>
      <c r="DX163" s="761"/>
      <c r="DY163" s="761"/>
      <c r="DZ163" s="761"/>
      <c r="EA163" s="761"/>
      <c r="EB163" s="761"/>
      <c r="EC163" s="761"/>
      <c r="ED163" s="761"/>
      <c r="EE163" s="767"/>
      <c r="EF163" s="760"/>
      <c r="EG163" s="761"/>
      <c r="EH163" s="761"/>
      <c r="EI163" s="761"/>
      <c r="EJ163" s="761"/>
      <c r="EK163" s="761"/>
      <c r="EL163" s="761"/>
      <c r="EM163" s="761"/>
      <c r="EN163" s="761"/>
      <c r="EO163" s="761"/>
      <c r="EP163" s="761"/>
      <c r="EQ163" s="761"/>
      <c r="ER163" s="761"/>
      <c r="ES163" s="761"/>
      <c r="ET163" s="767"/>
      <c r="EU163" s="760"/>
      <c r="EV163" s="761"/>
      <c r="EW163" s="761"/>
      <c r="EX163" s="761"/>
      <c r="EY163" s="761"/>
      <c r="EZ163" s="761"/>
      <c r="FA163" s="761"/>
      <c r="FB163" s="761"/>
      <c r="FC163" s="761"/>
      <c r="FD163" s="761"/>
      <c r="FE163" s="761"/>
      <c r="FF163" s="761"/>
      <c r="FG163" s="761"/>
      <c r="FH163" s="761"/>
      <c r="FI163" s="762"/>
      <c r="FJ163" s="475"/>
      <c r="FK163" s="903"/>
      <c r="FL163" s="903"/>
      <c r="FM163" s="903"/>
      <c r="FN163" s="903"/>
      <c r="FO163" s="903"/>
      <c r="FP163" s="903"/>
      <c r="FQ163" s="903"/>
      <c r="FR163" s="903"/>
      <c r="FS163" s="903"/>
      <c r="FT163" s="903"/>
      <c r="FU163" s="903"/>
      <c r="FV163" s="903"/>
      <c r="FW163" s="903"/>
      <c r="FX163" s="903"/>
      <c r="FY163" s="903"/>
      <c r="FZ163" s="903"/>
      <c r="GA163" s="903"/>
      <c r="GB163" s="903"/>
      <c r="GC163" s="903"/>
      <c r="GD163" s="903"/>
      <c r="GE163" s="903"/>
      <c r="GF163" s="903"/>
      <c r="GG163" s="903"/>
      <c r="GH163" s="903"/>
      <c r="GI163" s="903"/>
      <c r="GJ163" s="903"/>
      <c r="GK163" s="903"/>
    </row>
    <row r="164" spans="1:193" ht="4.5" customHeight="1" x14ac:dyDescent="0.15">
      <c r="A164" s="1112"/>
      <c r="B164" s="1113"/>
      <c r="C164" s="1113"/>
      <c r="D164" s="1113"/>
      <c r="E164" s="1113"/>
      <c r="F164" s="1113"/>
      <c r="G164" s="1113"/>
      <c r="H164" s="1113"/>
      <c r="I164" s="1113"/>
      <c r="J164" s="1114"/>
      <c r="K164" s="638"/>
      <c r="L164" s="638"/>
      <c r="M164" s="638"/>
      <c r="N164" s="638"/>
      <c r="O164" s="638"/>
      <c r="P164" s="942"/>
      <c r="Q164" s="942"/>
      <c r="R164" s="942"/>
      <c r="S164" s="942"/>
      <c r="T164" s="942"/>
      <c r="U164" s="942"/>
      <c r="V164" s="942"/>
      <c r="W164" s="942"/>
      <c r="X164" s="942"/>
      <c r="Y164" s="942"/>
      <c r="Z164" s="654"/>
      <c r="AA164" s="654"/>
      <c r="AB164" s="654"/>
      <c r="AC164" s="654"/>
      <c r="AD164" s="654"/>
      <c r="AE164" s="654"/>
      <c r="AF164" s="654"/>
      <c r="AG164" s="654"/>
      <c r="AH164" s="654"/>
      <c r="AI164" s="638"/>
      <c r="AJ164" s="638"/>
      <c r="AK164" s="638"/>
      <c r="AL164" s="638"/>
      <c r="AM164" s="638"/>
      <c r="AN164" s="942"/>
      <c r="AO164" s="942"/>
      <c r="AP164" s="942"/>
      <c r="AQ164" s="942"/>
      <c r="AR164" s="942"/>
      <c r="AS164" s="942"/>
      <c r="AT164" s="942"/>
      <c r="AU164" s="942"/>
      <c r="AV164" s="942"/>
      <c r="AW164" s="942"/>
      <c r="AX164" s="654"/>
      <c r="AY164" s="654"/>
      <c r="AZ164" s="654"/>
      <c r="BA164" s="654"/>
      <c r="BB164" s="654"/>
      <c r="BC164" s="654"/>
      <c r="BD164" s="654"/>
      <c r="BE164" s="654"/>
      <c r="BF164" s="747"/>
      <c r="BG164" s="474"/>
      <c r="BH164" s="474"/>
      <c r="BI164" s="957"/>
      <c r="BJ164" s="958"/>
      <c r="BK164" s="958"/>
      <c r="BL164" s="958"/>
      <c r="BM164" s="958"/>
      <c r="BN164" s="958"/>
      <c r="BO164" s="958"/>
      <c r="BP164" s="958"/>
      <c r="BQ164" s="958"/>
      <c r="BR164" s="958"/>
      <c r="BS164" s="958"/>
      <c r="BT164" s="958"/>
      <c r="BU164" s="958"/>
      <c r="BV164" s="959"/>
      <c r="BW164" s="989"/>
      <c r="BX164" s="990"/>
      <c r="BY164" s="822"/>
      <c r="BZ164" s="823"/>
      <c r="CA164" s="806"/>
      <c r="CB164" s="806"/>
      <c r="CC164" s="806"/>
      <c r="CD164" s="806"/>
      <c r="CE164" s="806"/>
      <c r="CF164" s="807"/>
      <c r="CG164" s="895"/>
      <c r="CH164" s="806"/>
      <c r="CI164" s="806"/>
      <c r="CJ164" s="806"/>
      <c r="CK164" s="806"/>
      <c r="CL164" s="893"/>
      <c r="CM164" s="894"/>
      <c r="CN164" s="806"/>
      <c r="CO164" s="806"/>
      <c r="CP164" s="806"/>
      <c r="CQ164" s="806"/>
      <c r="CR164" s="893"/>
      <c r="CT164" s="977" t="s">
        <v>226</v>
      </c>
      <c r="CU164" s="978"/>
      <c r="CV164" s="978"/>
      <c r="CW164" s="978"/>
      <c r="CX164" s="978"/>
      <c r="CY164" s="978"/>
      <c r="CZ164" s="978"/>
      <c r="DA164" s="978"/>
      <c r="DB164" s="961" t="s">
        <v>227</v>
      </c>
      <c r="DC164" s="961"/>
      <c r="DD164" s="961"/>
      <c r="DE164" s="961"/>
      <c r="DF164" s="961"/>
      <c r="DG164" s="961"/>
      <c r="DH164" s="961"/>
      <c r="DI164" s="961"/>
      <c r="DJ164" s="961"/>
      <c r="DK164" s="961"/>
      <c r="DL164" s="961"/>
      <c r="DM164" s="961"/>
      <c r="DN164" s="961"/>
      <c r="DO164" s="961"/>
      <c r="DP164" s="961"/>
      <c r="DQ164" s="961"/>
      <c r="DR164" s="961"/>
      <c r="DS164" s="961"/>
      <c r="DT164" s="961"/>
      <c r="DU164" s="961"/>
      <c r="DV164" s="961" t="s">
        <v>188</v>
      </c>
      <c r="DW164" s="961"/>
      <c r="DX164" s="961"/>
      <c r="DY164" s="961"/>
      <c r="DZ164" s="961"/>
      <c r="EA164" s="961"/>
      <c r="EB164" s="961"/>
      <c r="EC164" s="961"/>
      <c r="ED164" s="961"/>
      <c r="EE164" s="961"/>
      <c r="EF164" s="961" t="s">
        <v>227</v>
      </c>
      <c r="EG164" s="961"/>
      <c r="EH164" s="961"/>
      <c r="EI164" s="961"/>
      <c r="EJ164" s="961"/>
      <c r="EK164" s="961"/>
      <c r="EL164" s="961"/>
      <c r="EM164" s="961"/>
      <c r="EN164" s="961"/>
      <c r="EO164" s="961"/>
      <c r="EP164" s="961"/>
      <c r="EQ164" s="961"/>
      <c r="ER164" s="961"/>
      <c r="ES164" s="961"/>
      <c r="ET164" s="961"/>
      <c r="EU164" s="961"/>
      <c r="EV164" s="961"/>
      <c r="EW164" s="961"/>
      <c r="EX164" s="961"/>
      <c r="EY164" s="961"/>
      <c r="EZ164" s="961" t="s">
        <v>188</v>
      </c>
      <c r="FA164" s="961"/>
      <c r="FB164" s="961"/>
      <c r="FC164" s="961"/>
      <c r="FD164" s="961"/>
      <c r="FE164" s="961"/>
      <c r="FF164" s="961"/>
      <c r="FG164" s="961"/>
      <c r="FH164" s="961"/>
      <c r="FI164" s="963"/>
      <c r="FJ164" s="475"/>
      <c r="FK164" s="904"/>
      <c r="FL164" s="904"/>
      <c r="FM164" s="904"/>
      <c r="FN164" s="904"/>
      <c r="FO164" s="904"/>
      <c r="FP164" s="904"/>
      <c r="FQ164" s="904"/>
      <c r="FR164" s="904"/>
      <c r="FS164" s="904"/>
      <c r="FT164" s="904"/>
      <c r="FU164" s="904"/>
      <c r="FV164" s="904"/>
      <c r="FW164" s="904"/>
      <c r="FX164" s="904"/>
      <c r="FY164" s="904"/>
      <c r="FZ164" s="904"/>
      <c r="GA164" s="904"/>
      <c r="GB164" s="904"/>
      <c r="GC164" s="904"/>
      <c r="GD164" s="904"/>
      <c r="GE164" s="904"/>
      <c r="GF164" s="904"/>
      <c r="GG164" s="904"/>
      <c r="GH164" s="904"/>
      <c r="GI164" s="904"/>
      <c r="GJ164" s="904"/>
      <c r="GK164" s="904"/>
    </row>
    <row r="165" spans="1:193" ht="4.5" customHeight="1" x14ac:dyDescent="0.15">
      <c r="A165" s="1112"/>
      <c r="B165" s="1113"/>
      <c r="C165" s="1113"/>
      <c r="D165" s="1113"/>
      <c r="E165" s="1113"/>
      <c r="F165" s="1113"/>
      <c r="G165" s="1113"/>
      <c r="H165" s="1113"/>
      <c r="I165" s="1113"/>
      <c r="J165" s="1114"/>
      <c r="K165" s="638"/>
      <c r="L165" s="638"/>
      <c r="M165" s="638"/>
      <c r="N165" s="638"/>
      <c r="O165" s="638"/>
      <c r="P165" s="942"/>
      <c r="Q165" s="942"/>
      <c r="R165" s="942"/>
      <c r="S165" s="942"/>
      <c r="T165" s="942"/>
      <c r="U165" s="942"/>
      <c r="V165" s="942"/>
      <c r="W165" s="942"/>
      <c r="X165" s="942"/>
      <c r="Y165" s="942"/>
      <c r="Z165" s="654"/>
      <c r="AA165" s="654"/>
      <c r="AB165" s="654"/>
      <c r="AC165" s="654"/>
      <c r="AD165" s="654"/>
      <c r="AE165" s="654"/>
      <c r="AF165" s="654"/>
      <c r="AG165" s="654"/>
      <c r="AH165" s="654"/>
      <c r="AI165" s="638"/>
      <c r="AJ165" s="638"/>
      <c r="AK165" s="638"/>
      <c r="AL165" s="638"/>
      <c r="AM165" s="638"/>
      <c r="AN165" s="942"/>
      <c r="AO165" s="942"/>
      <c r="AP165" s="942"/>
      <c r="AQ165" s="942"/>
      <c r="AR165" s="942"/>
      <c r="AS165" s="942"/>
      <c r="AT165" s="942"/>
      <c r="AU165" s="942"/>
      <c r="AV165" s="942"/>
      <c r="AW165" s="942"/>
      <c r="AX165" s="654"/>
      <c r="AY165" s="654"/>
      <c r="AZ165" s="654"/>
      <c r="BA165" s="654"/>
      <c r="BB165" s="654"/>
      <c r="BC165" s="654"/>
      <c r="BD165" s="654"/>
      <c r="BE165" s="654"/>
      <c r="BF165" s="747"/>
      <c r="BG165" s="469"/>
      <c r="BH165" s="469"/>
      <c r="BI165" s="469"/>
      <c r="BJ165" s="469"/>
      <c r="BK165" s="469"/>
      <c r="BL165" s="469"/>
      <c r="BM165" s="469"/>
      <c r="BN165" s="469"/>
      <c r="BO165" s="469"/>
      <c r="BP165" s="469"/>
      <c r="BQ165" s="469"/>
      <c r="BR165" s="469"/>
      <c r="BS165" s="469"/>
      <c r="BT165" s="469"/>
      <c r="BU165" s="469"/>
      <c r="BV165" s="469"/>
      <c r="BW165" s="469"/>
      <c r="BX165" s="469"/>
      <c r="BY165" s="469"/>
      <c r="BZ165" s="469"/>
      <c r="CA165" s="469"/>
      <c r="CB165" s="469"/>
      <c r="CC165" s="469"/>
      <c r="CD165" s="469"/>
      <c r="CE165" s="469"/>
      <c r="CF165" s="469"/>
      <c r="CG165" s="469"/>
      <c r="CH165" s="469"/>
      <c r="CI165" s="469"/>
      <c r="CJ165" s="469"/>
      <c r="CK165" s="469"/>
      <c r="CL165" s="469"/>
      <c r="CM165" s="469"/>
      <c r="CN165" s="469"/>
      <c r="CO165" s="469"/>
      <c r="CP165" s="469"/>
      <c r="CQ165" s="469"/>
      <c r="CR165" s="469"/>
      <c r="CT165" s="979"/>
      <c r="CU165" s="980"/>
      <c r="CV165" s="980"/>
      <c r="CW165" s="980"/>
      <c r="CX165" s="980"/>
      <c r="CY165" s="980"/>
      <c r="CZ165" s="980"/>
      <c r="DA165" s="980"/>
      <c r="DB165" s="962"/>
      <c r="DC165" s="962"/>
      <c r="DD165" s="962"/>
      <c r="DE165" s="962"/>
      <c r="DF165" s="962"/>
      <c r="DG165" s="962"/>
      <c r="DH165" s="962"/>
      <c r="DI165" s="962"/>
      <c r="DJ165" s="962"/>
      <c r="DK165" s="962"/>
      <c r="DL165" s="962"/>
      <c r="DM165" s="962"/>
      <c r="DN165" s="962"/>
      <c r="DO165" s="962"/>
      <c r="DP165" s="962"/>
      <c r="DQ165" s="962"/>
      <c r="DR165" s="962"/>
      <c r="DS165" s="962"/>
      <c r="DT165" s="962"/>
      <c r="DU165" s="962"/>
      <c r="DV165" s="962"/>
      <c r="DW165" s="962"/>
      <c r="DX165" s="962"/>
      <c r="DY165" s="962"/>
      <c r="DZ165" s="962"/>
      <c r="EA165" s="962"/>
      <c r="EB165" s="962"/>
      <c r="EC165" s="962"/>
      <c r="ED165" s="962"/>
      <c r="EE165" s="962"/>
      <c r="EF165" s="962"/>
      <c r="EG165" s="962"/>
      <c r="EH165" s="962"/>
      <c r="EI165" s="962"/>
      <c r="EJ165" s="962"/>
      <c r="EK165" s="962"/>
      <c r="EL165" s="962"/>
      <c r="EM165" s="962"/>
      <c r="EN165" s="962"/>
      <c r="EO165" s="962"/>
      <c r="EP165" s="962"/>
      <c r="EQ165" s="962"/>
      <c r="ER165" s="962"/>
      <c r="ES165" s="962"/>
      <c r="ET165" s="962"/>
      <c r="EU165" s="962"/>
      <c r="EV165" s="962"/>
      <c r="EW165" s="962"/>
      <c r="EX165" s="962"/>
      <c r="EY165" s="962"/>
      <c r="EZ165" s="962"/>
      <c r="FA165" s="962"/>
      <c r="FB165" s="962"/>
      <c r="FC165" s="962"/>
      <c r="FD165" s="962"/>
      <c r="FE165" s="962"/>
      <c r="FF165" s="962"/>
      <c r="FG165" s="962"/>
      <c r="FH165" s="962"/>
      <c r="FI165" s="964"/>
      <c r="FJ165" s="480"/>
      <c r="FK165" s="903" t="str">
        <f>IF(入力シート!$C$111="","",入力シート!$C$111)</f>
        <v/>
      </c>
      <c r="FL165" s="903"/>
      <c r="FM165" s="903"/>
      <c r="FN165" s="903"/>
      <c r="FO165" s="903"/>
      <c r="FP165" s="903"/>
      <c r="FQ165" s="903"/>
      <c r="FR165" s="903"/>
      <c r="FS165" s="903"/>
      <c r="FT165" s="903"/>
      <c r="FU165" s="903"/>
      <c r="FV165" s="903"/>
      <c r="FW165" s="903"/>
      <c r="FX165" s="903"/>
      <c r="FY165" s="903"/>
      <c r="FZ165" s="903"/>
      <c r="GA165" s="903"/>
      <c r="GB165" s="903"/>
      <c r="GC165" s="903"/>
      <c r="GD165" s="903"/>
      <c r="GE165" s="903"/>
      <c r="GF165" s="903"/>
      <c r="GG165" s="903"/>
      <c r="GH165" s="903"/>
      <c r="GI165" s="903"/>
      <c r="GJ165" s="903"/>
      <c r="GK165" s="903"/>
    </row>
    <row r="166" spans="1:193" ht="4.5" customHeight="1" x14ac:dyDescent="0.15">
      <c r="A166" s="1112"/>
      <c r="B166" s="1113"/>
      <c r="C166" s="1113"/>
      <c r="D166" s="1113"/>
      <c r="E166" s="1113"/>
      <c r="F166" s="1113"/>
      <c r="G166" s="1113"/>
      <c r="H166" s="1113"/>
      <c r="I166" s="1113"/>
      <c r="J166" s="1114"/>
      <c r="K166" s="1105" t="s">
        <v>225</v>
      </c>
      <c r="L166" s="638"/>
      <c r="M166" s="638"/>
      <c r="N166" s="638"/>
      <c r="O166" s="638"/>
      <c r="P166" s="942" t="str">
        <f>IF(入力シート!$I$67="","",入力シート!$I$67)</f>
        <v/>
      </c>
      <c r="Q166" s="942"/>
      <c r="R166" s="942"/>
      <c r="S166" s="942"/>
      <c r="T166" s="942"/>
      <c r="U166" s="942"/>
      <c r="V166" s="942"/>
      <c r="W166" s="942"/>
      <c r="X166" s="942"/>
      <c r="Y166" s="942"/>
      <c r="Z166" s="654" t="str">
        <f>IF(入力シート!$J$67="","",入力シート!$J$67)</f>
        <v/>
      </c>
      <c r="AA166" s="654"/>
      <c r="AB166" s="654"/>
      <c r="AC166" s="654"/>
      <c r="AD166" s="654"/>
      <c r="AE166" s="654"/>
      <c r="AF166" s="654"/>
      <c r="AG166" s="654"/>
      <c r="AH166" s="654"/>
      <c r="AI166" s="1105" t="s">
        <v>225</v>
      </c>
      <c r="AJ166" s="638"/>
      <c r="AK166" s="638"/>
      <c r="AL166" s="638"/>
      <c r="AM166" s="638"/>
      <c r="AN166" s="942" t="str">
        <f>IF(入力シート!$I$68="","",入力シート!$I$68)</f>
        <v/>
      </c>
      <c r="AO166" s="942"/>
      <c r="AP166" s="942"/>
      <c r="AQ166" s="942"/>
      <c r="AR166" s="942"/>
      <c r="AS166" s="942"/>
      <c r="AT166" s="942"/>
      <c r="AU166" s="942"/>
      <c r="AV166" s="942"/>
      <c r="AW166" s="942"/>
      <c r="AX166" s="654" t="str">
        <f>IF(入力シート!$J$68="","",入力シート!$J$68)</f>
        <v/>
      </c>
      <c r="AY166" s="654"/>
      <c r="AZ166" s="654"/>
      <c r="BA166" s="654"/>
      <c r="BB166" s="654"/>
      <c r="BC166" s="654"/>
      <c r="BD166" s="654"/>
      <c r="BE166" s="654"/>
      <c r="BF166" s="747"/>
      <c r="BG166" s="469"/>
      <c r="BH166" s="469"/>
      <c r="BI166" s="469"/>
      <c r="BJ166" s="469"/>
      <c r="BK166" s="469"/>
      <c r="BL166" s="469"/>
      <c r="BM166" s="469"/>
      <c r="BN166" s="469"/>
      <c r="BO166" s="469"/>
      <c r="BP166" s="469"/>
      <c r="BQ166" s="469"/>
      <c r="BR166" s="469"/>
      <c r="BS166" s="469"/>
      <c r="BT166" s="469"/>
      <c r="BU166" s="469"/>
      <c r="BV166" s="469"/>
      <c r="BW166" s="469"/>
      <c r="BX166" s="469"/>
      <c r="BY166" s="469"/>
      <c r="BZ166" s="469"/>
      <c r="CA166" s="469"/>
      <c r="CB166" s="469"/>
      <c r="CC166" s="469"/>
      <c r="CD166" s="469"/>
      <c r="CE166" s="469"/>
      <c r="CF166" s="469"/>
      <c r="CG166" s="469"/>
      <c r="CH166" s="469"/>
      <c r="CI166" s="469"/>
      <c r="CJ166" s="469"/>
      <c r="CK166" s="469"/>
      <c r="CL166" s="469"/>
      <c r="CM166" s="469"/>
      <c r="CN166" s="469"/>
      <c r="CO166" s="469"/>
      <c r="CP166" s="469"/>
      <c r="CQ166" s="469"/>
      <c r="CR166" s="469"/>
      <c r="CT166" s="979"/>
      <c r="CU166" s="980"/>
      <c r="CV166" s="980"/>
      <c r="CW166" s="980"/>
      <c r="CX166" s="980"/>
      <c r="CY166" s="980"/>
      <c r="CZ166" s="980"/>
      <c r="DA166" s="980"/>
      <c r="DB166" s="914" t="s">
        <v>229</v>
      </c>
      <c r="DC166" s="914"/>
      <c r="DD166" s="914"/>
      <c r="DE166" s="914"/>
      <c r="DF166" s="914"/>
      <c r="DG166" s="936" t="str">
        <f>入力シート!$C$109</f>
        <v/>
      </c>
      <c r="DH166" s="936"/>
      <c r="DI166" s="936"/>
      <c r="DJ166" s="936"/>
      <c r="DK166" s="936"/>
      <c r="DL166" s="936"/>
      <c r="DM166" s="936"/>
      <c r="DN166" s="936"/>
      <c r="DO166" s="936"/>
      <c r="DP166" s="936"/>
      <c r="DQ166" s="936"/>
      <c r="DR166" s="936"/>
      <c r="DS166" s="936"/>
      <c r="DT166" s="936"/>
      <c r="DU166" s="936"/>
      <c r="DV166" s="909" t="str">
        <f>入力シート!$D$109</f>
        <v/>
      </c>
      <c r="DW166" s="909"/>
      <c r="DX166" s="909"/>
      <c r="DY166" s="909"/>
      <c r="DZ166" s="909"/>
      <c r="EA166" s="909"/>
      <c r="EB166" s="909"/>
      <c r="EC166" s="909"/>
      <c r="ED166" s="909"/>
      <c r="EE166" s="909"/>
      <c r="EF166" s="914" t="s">
        <v>189</v>
      </c>
      <c r="EG166" s="914"/>
      <c r="EH166" s="914"/>
      <c r="EI166" s="914"/>
      <c r="EJ166" s="914"/>
      <c r="EK166" s="936" t="str">
        <f>入力シート!$E$109</f>
        <v/>
      </c>
      <c r="EL166" s="936"/>
      <c r="EM166" s="936"/>
      <c r="EN166" s="936"/>
      <c r="EO166" s="936"/>
      <c r="EP166" s="936"/>
      <c r="EQ166" s="936"/>
      <c r="ER166" s="936"/>
      <c r="ES166" s="936"/>
      <c r="ET166" s="936"/>
      <c r="EU166" s="936"/>
      <c r="EV166" s="936"/>
      <c r="EW166" s="936"/>
      <c r="EX166" s="936"/>
      <c r="EY166" s="936"/>
      <c r="EZ166" s="909" t="str">
        <f>入力シート!$F$109</f>
        <v/>
      </c>
      <c r="FA166" s="909"/>
      <c r="FB166" s="909"/>
      <c r="FC166" s="909"/>
      <c r="FD166" s="909"/>
      <c r="FE166" s="909"/>
      <c r="FF166" s="909"/>
      <c r="FG166" s="909"/>
      <c r="FH166" s="909"/>
      <c r="FI166" s="910"/>
      <c r="FJ166" s="480"/>
      <c r="FK166" s="903"/>
      <c r="FL166" s="903"/>
      <c r="FM166" s="903"/>
      <c r="FN166" s="903"/>
      <c r="FO166" s="903"/>
      <c r="FP166" s="903"/>
      <c r="FQ166" s="903"/>
      <c r="FR166" s="903"/>
      <c r="FS166" s="903"/>
      <c r="FT166" s="903"/>
      <c r="FU166" s="903"/>
      <c r="FV166" s="903"/>
      <c r="FW166" s="903"/>
      <c r="FX166" s="903"/>
      <c r="FY166" s="903"/>
      <c r="FZ166" s="903"/>
      <c r="GA166" s="903"/>
      <c r="GB166" s="903"/>
      <c r="GC166" s="903"/>
      <c r="GD166" s="903"/>
      <c r="GE166" s="903"/>
      <c r="GF166" s="903"/>
      <c r="GG166" s="903"/>
      <c r="GH166" s="903"/>
      <c r="GI166" s="903"/>
      <c r="GJ166" s="903"/>
      <c r="GK166" s="903"/>
    </row>
    <row r="167" spans="1:193" ht="4.5" customHeight="1" x14ac:dyDescent="0.15">
      <c r="A167" s="1112"/>
      <c r="B167" s="1113"/>
      <c r="C167" s="1113"/>
      <c r="D167" s="1113"/>
      <c r="E167" s="1113"/>
      <c r="F167" s="1113"/>
      <c r="G167" s="1113"/>
      <c r="H167" s="1113"/>
      <c r="I167" s="1113"/>
      <c r="J167" s="1114"/>
      <c r="K167" s="638"/>
      <c r="L167" s="638"/>
      <c r="M167" s="638"/>
      <c r="N167" s="638"/>
      <c r="O167" s="638"/>
      <c r="P167" s="942"/>
      <c r="Q167" s="942"/>
      <c r="R167" s="942"/>
      <c r="S167" s="942"/>
      <c r="T167" s="942"/>
      <c r="U167" s="942"/>
      <c r="V167" s="942"/>
      <c r="W167" s="942"/>
      <c r="X167" s="942"/>
      <c r="Y167" s="942"/>
      <c r="Z167" s="654"/>
      <c r="AA167" s="654"/>
      <c r="AB167" s="654"/>
      <c r="AC167" s="654"/>
      <c r="AD167" s="654"/>
      <c r="AE167" s="654"/>
      <c r="AF167" s="654"/>
      <c r="AG167" s="654"/>
      <c r="AH167" s="654"/>
      <c r="AI167" s="638"/>
      <c r="AJ167" s="638"/>
      <c r="AK167" s="638"/>
      <c r="AL167" s="638"/>
      <c r="AM167" s="638"/>
      <c r="AN167" s="942"/>
      <c r="AO167" s="942"/>
      <c r="AP167" s="942"/>
      <c r="AQ167" s="942"/>
      <c r="AR167" s="942"/>
      <c r="AS167" s="942"/>
      <c r="AT167" s="942"/>
      <c r="AU167" s="942"/>
      <c r="AV167" s="942"/>
      <c r="AW167" s="942"/>
      <c r="AX167" s="654"/>
      <c r="AY167" s="654"/>
      <c r="AZ167" s="654"/>
      <c r="BA167" s="654"/>
      <c r="BB167" s="654"/>
      <c r="BC167" s="654"/>
      <c r="BD167" s="654"/>
      <c r="BE167" s="654"/>
      <c r="BF167" s="747"/>
      <c r="BG167" s="474"/>
      <c r="BH167" s="474"/>
      <c r="BI167" s="701" t="s">
        <v>68</v>
      </c>
      <c r="BJ167" s="702"/>
      <c r="BK167" s="702"/>
      <c r="BL167" s="702"/>
      <c r="BM167" s="702"/>
      <c r="BN167" s="702"/>
      <c r="BO167" s="702"/>
      <c r="BP167" s="702"/>
      <c r="BQ167" s="702"/>
      <c r="BR167" s="702"/>
      <c r="BS167" s="702"/>
      <c r="BT167" s="702"/>
      <c r="BU167" s="702"/>
      <c r="BV167" s="703"/>
      <c r="BW167" s="905">
        <v>140</v>
      </c>
      <c r="BX167" s="906"/>
      <c r="BY167" s="907"/>
      <c r="BZ167" s="908"/>
      <c r="CA167" s="804" t="str">
        <f>入力シート!$AA34</f>
        <v/>
      </c>
      <c r="CB167" s="804"/>
      <c r="CC167" s="804" t="str">
        <f>入力シート!$AB34</f>
        <v/>
      </c>
      <c r="CD167" s="804"/>
      <c r="CE167" s="804" t="str">
        <f>入力シート!$AC34</f>
        <v/>
      </c>
      <c r="CF167" s="941"/>
      <c r="CG167" s="939" t="str">
        <f>入力シート!$AD34</f>
        <v/>
      </c>
      <c r="CH167" s="804"/>
      <c r="CI167" s="804" t="str">
        <f>入力シート!$AE34</f>
        <v/>
      </c>
      <c r="CJ167" s="804"/>
      <c r="CK167" s="804" t="str">
        <f>入力シート!$AF34</f>
        <v/>
      </c>
      <c r="CL167" s="913"/>
      <c r="CM167" s="940" t="str">
        <f>入力シート!$AG34</f>
        <v/>
      </c>
      <c r="CN167" s="804"/>
      <c r="CO167" s="804" t="str">
        <f>入力シート!$AH34</f>
        <v/>
      </c>
      <c r="CP167" s="804"/>
      <c r="CQ167" s="804" t="str">
        <f>入力シート!$AI34</f>
        <v>0</v>
      </c>
      <c r="CR167" s="913"/>
      <c r="CT167" s="979"/>
      <c r="CU167" s="980"/>
      <c r="CV167" s="980"/>
      <c r="CW167" s="980"/>
      <c r="CX167" s="980"/>
      <c r="CY167" s="980"/>
      <c r="CZ167" s="980"/>
      <c r="DA167" s="980"/>
      <c r="DB167" s="914"/>
      <c r="DC167" s="914"/>
      <c r="DD167" s="914"/>
      <c r="DE167" s="914"/>
      <c r="DF167" s="914"/>
      <c r="DG167" s="936"/>
      <c r="DH167" s="936"/>
      <c r="DI167" s="936"/>
      <c r="DJ167" s="936"/>
      <c r="DK167" s="936"/>
      <c r="DL167" s="936"/>
      <c r="DM167" s="936"/>
      <c r="DN167" s="936"/>
      <c r="DO167" s="936"/>
      <c r="DP167" s="936"/>
      <c r="DQ167" s="936"/>
      <c r="DR167" s="936"/>
      <c r="DS167" s="936"/>
      <c r="DT167" s="936"/>
      <c r="DU167" s="936"/>
      <c r="DV167" s="909"/>
      <c r="DW167" s="909"/>
      <c r="DX167" s="909"/>
      <c r="DY167" s="909"/>
      <c r="DZ167" s="909"/>
      <c r="EA167" s="909"/>
      <c r="EB167" s="909"/>
      <c r="EC167" s="909"/>
      <c r="ED167" s="909"/>
      <c r="EE167" s="909"/>
      <c r="EF167" s="914"/>
      <c r="EG167" s="914"/>
      <c r="EH167" s="914"/>
      <c r="EI167" s="914"/>
      <c r="EJ167" s="914"/>
      <c r="EK167" s="936"/>
      <c r="EL167" s="936"/>
      <c r="EM167" s="936"/>
      <c r="EN167" s="936"/>
      <c r="EO167" s="936"/>
      <c r="EP167" s="936"/>
      <c r="EQ167" s="936"/>
      <c r="ER167" s="936"/>
      <c r="ES167" s="936"/>
      <c r="ET167" s="936"/>
      <c r="EU167" s="936"/>
      <c r="EV167" s="936"/>
      <c r="EW167" s="936"/>
      <c r="EX167" s="936"/>
      <c r="EY167" s="936"/>
      <c r="EZ167" s="909"/>
      <c r="FA167" s="909"/>
      <c r="FB167" s="909"/>
      <c r="FC167" s="909"/>
      <c r="FD167" s="909"/>
      <c r="FE167" s="909"/>
      <c r="FF167" s="909"/>
      <c r="FG167" s="909"/>
      <c r="FH167" s="909"/>
      <c r="FI167" s="910"/>
      <c r="FJ167" s="475"/>
      <c r="FK167" s="903"/>
      <c r="FL167" s="903"/>
      <c r="FM167" s="903"/>
      <c r="FN167" s="903"/>
      <c r="FO167" s="903"/>
      <c r="FP167" s="903"/>
      <c r="FQ167" s="903"/>
      <c r="FR167" s="903"/>
      <c r="FS167" s="903"/>
      <c r="FT167" s="903"/>
      <c r="FU167" s="903"/>
      <c r="FV167" s="903"/>
      <c r="FW167" s="903"/>
      <c r="FX167" s="903"/>
      <c r="FY167" s="903"/>
      <c r="FZ167" s="903"/>
      <c r="GA167" s="903"/>
      <c r="GB167" s="903"/>
      <c r="GC167" s="903"/>
      <c r="GD167" s="903"/>
      <c r="GE167" s="903"/>
      <c r="GF167" s="903"/>
      <c r="GG167" s="903"/>
      <c r="GH167" s="903"/>
      <c r="GI167" s="903"/>
      <c r="GJ167" s="903"/>
      <c r="GK167" s="903"/>
    </row>
    <row r="168" spans="1:193" ht="4.5" customHeight="1" x14ac:dyDescent="0.15">
      <c r="A168" s="1112"/>
      <c r="B168" s="1113"/>
      <c r="C168" s="1113"/>
      <c r="D168" s="1113"/>
      <c r="E168" s="1113"/>
      <c r="F168" s="1113"/>
      <c r="G168" s="1113"/>
      <c r="H168" s="1113"/>
      <c r="I168" s="1113"/>
      <c r="J168" s="1114"/>
      <c r="K168" s="638"/>
      <c r="L168" s="638"/>
      <c r="M168" s="638"/>
      <c r="N168" s="638"/>
      <c r="O168" s="638"/>
      <c r="P168" s="942"/>
      <c r="Q168" s="942"/>
      <c r="R168" s="942"/>
      <c r="S168" s="942"/>
      <c r="T168" s="942"/>
      <c r="U168" s="942"/>
      <c r="V168" s="942"/>
      <c r="W168" s="942"/>
      <c r="X168" s="942"/>
      <c r="Y168" s="942"/>
      <c r="Z168" s="654"/>
      <c r="AA168" s="654"/>
      <c r="AB168" s="654"/>
      <c r="AC168" s="654"/>
      <c r="AD168" s="654"/>
      <c r="AE168" s="654"/>
      <c r="AF168" s="654"/>
      <c r="AG168" s="654"/>
      <c r="AH168" s="654"/>
      <c r="AI168" s="638"/>
      <c r="AJ168" s="638"/>
      <c r="AK168" s="638"/>
      <c r="AL168" s="638"/>
      <c r="AM168" s="638"/>
      <c r="AN168" s="942"/>
      <c r="AO168" s="942"/>
      <c r="AP168" s="942"/>
      <c r="AQ168" s="942"/>
      <c r="AR168" s="942"/>
      <c r="AS168" s="942"/>
      <c r="AT168" s="942"/>
      <c r="AU168" s="942"/>
      <c r="AV168" s="942"/>
      <c r="AW168" s="942"/>
      <c r="AX168" s="654"/>
      <c r="AY168" s="654"/>
      <c r="AZ168" s="654"/>
      <c r="BA168" s="654"/>
      <c r="BB168" s="654"/>
      <c r="BC168" s="654"/>
      <c r="BD168" s="654"/>
      <c r="BE168" s="654"/>
      <c r="BF168" s="747"/>
      <c r="BG168" s="474"/>
      <c r="BH168" s="474"/>
      <c r="BI168" s="696"/>
      <c r="BJ168" s="697"/>
      <c r="BK168" s="697"/>
      <c r="BL168" s="697"/>
      <c r="BM168" s="697"/>
      <c r="BN168" s="697"/>
      <c r="BO168" s="697"/>
      <c r="BP168" s="697"/>
      <c r="BQ168" s="697"/>
      <c r="BR168" s="697"/>
      <c r="BS168" s="697"/>
      <c r="BT168" s="697"/>
      <c r="BU168" s="697"/>
      <c r="BV168" s="698"/>
      <c r="BW168" s="699"/>
      <c r="BX168" s="700"/>
      <c r="BY168" s="656"/>
      <c r="BZ168" s="657"/>
      <c r="CA168" s="695"/>
      <c r="CB168" s="695"/>
      <c r="CC168" s="695"/>
      <c r="CD168" s="695"/>
      <c r="CE168" s="695"/>
      <c r="CF168" s="805"/>
      <c r="CG168" s="808"/>
      <c r="CH168" s="695"/>
      <c r="CI168" s="695"/>
      <c r="CJ168" s="695"/>
      <c r="CK168" s="695"/>
      <c r="CL168" s="754"/>
      <c r="CM168" s="832"/>
      <c r="CN168" s="695"/>
      <c r="CO168" s="695"/>
      <c r="CP168" s="695"/>
      <c r="CQ168" s="695"/>
      <c r="CR168" s="754"/>
      <c r="CT168" s="979"/>
      <c r="CU168" s="980"/>
      <c r="CV168" s="980"/>
      <c r="CW168" s="980"/>
      <c r="CX168" s="980"/>
      <c r="CY168" s="980"/>
      <c r="CZ168" s="980"/>
      <c r="DA168" s="980"/>
      <c r="DB168" s="914"/>
      <c r="DC168" s="914"/>
      <c r="DD168" s="914"/>
      <c r="DE168" s="914"/>
      <c r="DF168" s="914"/>
      <c r="DG168" s="936"/>
      <c r="DH168" s="936"/>
      <c r="DI168" s="936"/>
      <c r="DJ168" s="936"/>
      <c r="DK168" s="936"/>
      <c r="DL168" s="936"/>
      <c r="DM168" s="936"/>
      <c r="DN168" s="936"/>
      <c r="DO168" s="936"/>
      <c r="DP168" s="936"/>
      <c r="DQ168" s="936"/>
      <c r="DR168" s="936"/>
      <c r="DS168" s="936"/>
      <c r="DT168" s="936"/>
      <c r="DU168" s="936"/>
      <c r="DV168" s="909"/>
      <c r="DW168" s="909"/>
      <c r="DX168" s="909"/>
      <c r="DY168" s="909"/>
      <c r="DZ168" s="909"/>
      <c r="EA168" s="909"/>
      <c r="EB168" s="909"/>
      <c r="EC168" s="909"/>
      <c r="ED168" s="909"/>
      <c r="EE168" s="909"/>
      <c r="EF168" s="914"/>
      <c r="EG168" s="914"/>
      <c r="EH168" s="914"/>
      <c r="EI168" s="914"/>
      <c r="EJ168" s="914"/>
      <c r="EK168" s="936"/>
      <c r="EL168" s="936"/>
      <c r="EM168" s="936"/>
      <c r="EN168" s="936"/>
      <c r="EO168" s="936"/>
      <c r="EP168" s="936"/>
      <c r="EQ168" s="936"/>
      <c r="ER168" s="936"/>
      <c r="ES168" s="936"/>
      <c r="ET168" s="936"/>
      <c r="EU168" s="936"/>
      <c r="EV168" s="936"/>
      <c r="EW168" s="936"/>
      <c r="EX168" s="936"/>
      <c r="EY168" s="936"/>
      <c r="EZ168" s="909"/>
      <c r="FA168" s="909"/>
      <c r="FB168" s="909"/>
      <c r="FC168" s="909"/>
      <c r="FD168" s="909"/>
      <c r="FE168" s="909"/>
      <c r="FF168" s="909"/>
      <c r="FG168" s="909"/>
      <c r="FH168" s="909"/>
      <c r="FI168" s="910"/>
      <c r="FJ168" s="475"/>
      <c r="FK168" s="903"/>
      <c r="FL168" s="903"/>
      <c r="FM168" s="903"/>
      <c r="FN168" s="903"/>
      <c r="FO168" s="903"/>
      <c r="FP168" s="903"/>
      <c r="FQ168" s="903"/>
      <c r="FR168" s="903"/>
      <c r="FS168" s="903"/>
      <c r="FT168" s="903"/>
      <c r="FU168" s="903"/>
      <c r="FV168" s="903"/>
      <c r="FW168" s="903"/>
      <c r="FX168" s="903"/>
      <c r="FY168" s="903"/>
      <c r="FZ168" s="903"/>
      <c r="GA168" s="903"/>
      <c r="GB168" s="903"/>
      <c r="GC168" s="903"/>
      <c r="GD168" s="903"/>
      <c r="GE168" s="903"/>
      <c r="GF168" s="903"/>
      <c r="GG168" s="903"/>
      <c r="GH168" s="903"/>
      <c r="GI168" s="903"/>
      <c r="GJ168" s="903"/>
      <c r="GK168" s="903"/>
    </row>
    <row r="169" spans="1:193" ht="4.5" customHeight="1" x14ac:dyDescent="0.15">
      <c r="A169" s="1115"/>
      <c r="B169" s="1116"/>
      <c r="C169" s="1116"/>
      <c r="D169" s="1116"/>
      <c r="E169" s="1116"/>
      <c r="F169" s="1116"/>
      <c r="G169" s="1116"/>
      <c r="H169" s="1116"/>
      <c r="I169" s="1116"/>
      <c r="J169" s="1117"/>
      <c r="K169" s="638"/>
      <c r="L169" s="638"/>
      <c r="M169" s="638"/>
      <c r="N169" s="638"/>
      <c r="O169" s="638"/>
      <c r="P169" s="942"/>
      <c r="Q169" s="942"/>
      <c r="R169" s="942"/>
      <c r="S169" s="942"/>
      <c r="T169" s="942"/>
      <c r="U169" s="942"/>
      <c r="V169" s="942"/>
      <c r="W169" s="942"/>
      <c r="X169" s="942"/>
      <c r="Y169" s="942"/>
      <c r="Z169" s="654"/>
      <c r="AA169" s="654"/>
      <c r="AB169" s="654"/>
      <c r="AC169" s="654"/>
      <c r="AD169" s="654"/>
      <c r="AE169" s="654"/>
      <c r="AF169" s="654"/>
      <c r="AG169" s="654"/>
      <c r="AH169" s="654"/>
      <c r="AI169" s="638"/>
      <c r="AJ169" s="638"/>
      <c r="AK169" s="638"/>
      <c r="AL169" s="638"/>
      <c r="AM169" s="638"/>
      <c r="AN169" s="942"/>
      <c r="AO169" s="942"/>
      <c r="AP169" s="942"/>
      <c r="AQ169" s="942"/>
      <c r="AR169" s="942"/>
      <c r="AS169" s="942"/>
      <c r="AT169" s="942"/>
      <c r="AU169" s="942"/>
      <c r="AV169" s="942"/>
      <c r="AW169" s="942"/>
      <c r="AX169" s="654"/>
      <c r="AY169" s="654"/>
      <c r="AZ169" s="654"/>
      <c r="BA169" s="654"/>
      <c r="BB169" s="654"/>
      <c r="BC169" s="654"/>
      <c r="BD169" s="654"/>
      <c r="BE169" s="654"/>
      <c r="BF169" s="747"/>
      <c r="BG169" s="474"/>
      <c r="BH169" s="474"/>
      <c r="BI169" s="696"/>
      <c r="BJ169" s="697"/>
      <c r="BK169" s="697"/>
      <c r="BL169" s="697"/>
      <c r="BM169" s="697"/>
      <c r="BN169" s="697"/>
      <c r="BO169" s="697"/>
      <c r="BP169" s="697"/>
      <c r="BQ169" s="697"/>
      <c r="BR169" s="697"/>
      <c r="BS169" s="697"/>
      <c r="BT169" s="697"/>
      <c r="BU169" s="697"/>
      <c r="BV169" s="698"/>
      <c r="BW169" s="699"/>
      <c r="BX169" s="700"/>
      <c r="BY169" s="656"/>
      <c r="BZ169" s="657"/>
      <c r="CA169" s="695"/>
      <c r="CB169" s="695"/>
      <c r="CC169" s="695"/>
      <c r="CD169" s="695"/>
      <c r="CE169" s="695"/>
      <c r="CF169" s="805"/>
      <c r="CG169" s="808"/>
      <c r="CH169" s="695"/>
      <c r="CI169" s="695"/>
      <c r="CJ169" s="695"/>
      <c r="CK169" s="695"/>
      <c r="CL169" s="754"/>
      <c r="CM169" s="832"/>
      <c r="CN169" s="695"/>
      <c r="CO169" s="695"/>
      <c r="CP169" s="695"/>
      <c r="CQ169" s="695"/>
      <c r="CR169" s="754"/>
      <c r="CT169" s="979"/>
      <c r="CU169" s="980"/>
      <c r="CV169" s="980"/>
      <c r="CW169" s="980"/>
      <c r="CX169" s="980"/>
      <c r="CY169" s="980"/>
      <c r="CZ169" s="980"/>
      <c r="DA169" s="980"/>
      <c r="DB169" s="914"/>
      <c r="DC169" s="914"/>
      <c r="DD169" s="914"/>
      <c r="DE169" s="914"/>
      <c r="DF169" s="914"/>
      <c r="DG169" s="936"/>
      <c r="DH169" s="936"/>
      <c r="DI169" s="936"/>
      <c r="DJ169" s="936"/>
      <c r="DK169" s="936"/>
      <c r="DL169" s="936"/>
      <c r="DM169" s="936"/>
      <c r="DN169" s="936"/>
      <c r="DO169" s="936"/>
      <c r="DP169" s="936"/>
      <c r="DQ169" s="936"/>
      <c r="DR169" s="936"/>
      <c r="DS169" s="936"/>
      <c r="DT169" s="936"/>
      <c r="DU169" s="936"/>
      <c r="DV169" s="909"/>
      <c r="DW169" s="909"/>
      <c r="DX169" s="909"/>
      <c r="DY169" s="909"/>
      <c r="DZ169" s="909"/>
      <c r="EA169" s="909"/>
      <c r="EB169" s="909"/>
      <c r="EC169" s="909"/>
      <c r="ED169" s="909"/>
      <c r="EE169" s="909"/>
      <c r="EF169" s="914"/>
      <c r="EG169" s="914"/>
      <c r="EH169" s="914"/>
      <c r="EI169" s="914"/>
      <c r="EJ169" s="914"/>
      <c r="EK169" s="936"/>
      <c r="EL169" s="936"/>
      <c r="EM169" s="936"/>
      <c r="EN169" s="936"/>
      <c r="EO169" s="936"/>
      <c r="EP169" s="936"/>
      <c r="EQ169" s="936"/>
      <c r="ER169" s="936"/>
      <c r="ES169" s="936"/>
      <c r="ET169" s="936"/>
      <c r="EU169" s="936"/>
      <c r="EV169" s="936"/>
      <c r="EW169" s="936"/>
      <c r="EX169" s="936"/>
      <c r="EY169" s="936"/>
      <c r="EZ169" s="909"/>
      <c r="FA169" s="909"/>
      <c r="FB169" s="909"/>
      <c r="FC169" s="909"/>
      <c r="FD169" s="909"/>
      <c r="FE169" s="909"/>
      <c r="FF169" s="909"/>
      <c r="FG169" s="909"/>
      <c r="FH169" s="909"/>
      <c r="FI169" s="910"/>
      <c r="FJ169" s="475"/>
      <c r="FK169" s="904"/>
      <c r="FL169" s="904"/>
      <c r="FM169" s="904"/>
      <c r="FN169" s="904"/>
      <c r="FO169" s="904"/>
      <c r="FP169" s="904"/>
      <c r="FQ169" s="904"/>
      <c r="FR169" s="904"/>
      <c r="FS169" s="904"/>
      <c r="FT169" s="904"/>
      <c r="FU169" s="904"/>
      <c r="FV169" s="904"/>
      <c r="FW169" s="904"/>
      <c r="FX169" s="904"/>
      <c r="FY169" s="904"/>
      <c r="FZ169" s="904"/>
      <c r="GA169" s="904"/>
      <c r="GB169" s="904"/>
      <c r="GC169" s="904"/>
      <c r="GD169" s="904"/>
      <c r="GE169" s="904"/>
      <c r="GF169" s="904"/>
      <c r="GG169" s="904"/>
      <c r="GH169" s="904"/>
      <c r="GI169" s="904"/>
      <c r="GJ169" s="904"/>
      <c r="GK169" s="904"/>
    </row>
    <row r="170" spans="1:193" ht="4.5" customHeight="1" x14ac:dyDescent="0.15">
      <c r="A170" s="971" t="s">
        <v>228</v>
      </c>
      <c r="B170" s="972"/>
      <c r="C170" s="972"/>
      <c r="D170" s="972"/>
      <c r="E170" s="972"/>
      <c r="F170" s="972"/>
      <c r="G170" s="972"/>
      <c r="H170" s="972"/>
      <c r="I170" s="972"/>
      <c r="J170" s="972"/>
      <c r="K170" s="638" t="s">
        <v>19</v>
      </c>
      <c r="L170" s="638"/>
      <c r="M170" s="638"/>
      <c r="N170" s="638"/>
      <c r="O170" s="638"/>
      <c r="P170" s="638" t="s">
        <v>218</v>
      </c>
      <c r="Q170" s="638"/>
      <c r="R170" s="638"/>
      <c r="S170" s="638"/>
      <c r="T170" s="638"/>
      <c r="U170" s="638"/>
      <c r="V170" s="638"/>
      <c r="W170" s="638"/>
      <c r="X170" s="638"/>
      <c r="Y170" s="638"/>
      <c r="Z170" s="638" t="s">
        <v>20</v>
      </c>
      <c r="AA170" s="638"/>
      <c r="AB170" s="638"/>
      <c r="AC170" s="638"/>
      <c r="AD170" s="638"/>
      <c r="AE170" s="638"/>
      <c r="AF170" s="638"/>
      <c r="AG170" s="638"/>
      <c r="AH170" s="638"/>
      <c r="AI170" s="638" t="s">
        <v>19</v>
      </c>
      <c r="AJ170" s="638"/>
      <c r="AK170" s="638"/>
      <c r="AL170" s="638"/>
      <c r="AM170" s="638"/>
      <c r="AN170" s="638" t="s">
        <v>218</v>
      </c>
      <c r="AO170" s="638"/>
      <c r="AP170" s="638"/>
      <c r="AQ170" s="638"/>
      <c r="AR170" s="638"/>
      <c r="AS170" s="638"/>
      <c r="AT170" s="638"/>
      <c r="AU170" s="638"/>
      <c r="AV170" s="638"/>
      <c r="AW170" s="638"/>
      <c r="AX170" s="638" t="s">
        <v>20</v>
      </c>
      <c r="AY170" s="638"/>
      <c r="AZ170" s="638"/>
      <c r="BA170" s="638"/>
      <c r="BB170" s="638"/>
      <c r="BC170" s="638"/>
      <c r="BD170" s="638"/>
      <c r="BE170" s="638"/>
      <c r="BF170" s="976"/>
      <c r="BG170" s="474"/>
      <c r="BH170" s="474"/>
      <c r="BI170" s="696"/>
      <c r="BJ170" s="697"/>
      <c r="BK170" s="697"/>
      <c r="BL170" s="697"/>
      <c r="BM170" s="697"/>
      <c r="BN170" s="697"/>
      <c r="BO170" s="697"/>
      <c r="BP170" s="697"/>
      <c r="BQ170" s="697"/>
      <c r="BR170" s="697"/>
      <c r="BS170" s="697"/>
      <c r="BT170" s="697"/>
      <c r="BU170" s="697"/>
      <c r="BV170" s="698"/>
      <c r="BW170" s="699"/>
      <c r="BX170" s="700"/>
      <c r="BY170" s="656"/>
      <c r="BZ170" s="657"/>
      <c r="CA170" s="695"/>
      <c r="CB170" s="695"/>
      <c r="CC170" s="695"/>
      <c r="CD170" s="695"/>
      <c r="CE170" s="695"/>
      <c r="CF170" s="805"/>
      <c r="CG170" s="808"/>
      <c r="CH170" s="695"/>
      <c r="CI170" s="695"/>
      <c r="CJ170" s="695"/>
      <c r="CK170" s="695"/>
      <c r="CL170" s="754"/>
      <c r="CM170" s="832"/>
      <c r="CN170" s="695"/>
      <c r="CO170" s="695"/>
      <c r="CP170" s="695"/>
      <c r="CQ170" s="695"/>
      <c r="CR170" s="754"/>
      <c r="CT170" s="981"/>
      <c r="CU170" s="982"/>
      <c r="CV170" s="982"/>
      <c r="CW170" s="982"/>
      <c r="CX170" s="982"/>
      <c r="CY170" s="982"/>
      <c r="CZ170" s="982"/>
      <c r="DA170" s="982"/>
      <c r="DB170" s="914" t="s">
        <v>190</v>
      </c>
      <c r="DC170" s="914"/>
      <c r="DD170" s="914"/>
      <c r="DE170" s="914"/>
      <c r="DF170" s="914"/>
      <c r="DG170" s="936" t="str">
        <f>入力シート!$G$109</f>
        <v/>
      </c>
      <c r="DH170" s="936"/>
      <c r="DI170" s="936"/>
      <c r="DJ170" s="936"/>
      <c r="DK170" s="936"/>
      <c r="DL170" s="936"/>
      <c r="DM170" s="936"/>
      <c r="DN170" s="936"/>
      <c r="DO170" s="936"/>
      <c r="DP170" s="936"/>
      <c r="DQ170" s="936"/>
      <c r="DR170" s="936"/>
      <c r="DS170" s="936"/>
      <c r="DT170" s="936"/>
      <c r="DU170" s="936"/>
      <c r="DV170" s="909" t="str">
        <f>入力シート!$H$109</f>
        <v/>
      </c>
      <c r="DW170" s="909"/>
      <c r="DX170" s="909"/>
      <c r="DY170" s="909"/>
      <c r="DZ170" s="909"/>
      <c r="EA170" s="909"/>
      <c r="EB170" s="909"/>
      <c r="EC170" s="909"/>
      <c r="ED170" s="909"/>
      <c r="EE170" s="909"/>
      <c r="EF170" s="914" t="s">
        <v>191</v>
      </c>
      <c r="EG170" s="914"/>
      <c r="EH170" s="914"/>
      <c r="EI170" s="914"/>
      <c r="EJ170" s="914"/>
      <c r="EK170" s="936" t="str">
        <f>入力シート!$I$109</f>
        <v/>
      </c>
      <c r="EL170" s="936"/>
      <c r="EM170" s="936"/>
      <c r="EN170" s="936"/>
      <c r="EO170" s="936"/>
      <c r="EP170" s="936"/>
      <c r="EQ170" s="936"/>
      <c r="ER170" s="936"/>
      <c r="ES170" s="936"/>
      <c r="ET170" s="936"/>
      <c r="EU170" s="936"/>
      <c r="EV170" s="936"/>
      <c r="EW170" s="936"/>
      <c r="EX170" s="936"/>
      <c r="EY170" s="936"/>
      <c r="EZ170" s="909" t="str">
        <f>入力シート!$J$109</f>
        <v/>
      </c>
      <c r="FA170" s="909"/>
      <c r="FB170" s="909"/>
      <c r="FC170" s="909"/>
      <c r="FD170" s="909"/>
      <c r="FE170" s="909"/>
      <c r="FF170" s="909"/>
      <c r="FG170" s="909"/>
      <c r="FH170" s="909"/>
      <c r="FI170" s="910"/>
      <c r="FJ170" s="475"/>
      <c r="FK170" s="903" t="str">
        <f>IF(入力シート!$C$112="","",入力シート!$C$112)</f>
        <v/>
      </c>
      <c r="FL170" s="903"/>
      <c r="FM170" s="903"/>
      <c r="FN170" s="903"/>
      <c r="FO170" s="903"/>
      <c r="FP170" s="903"/>
      <c r="FQ170" s="903"/>
      <c r="FR170" s="903"/>
      <c r="FS170" s="903"/>
      <c r="FT170" s="903"/>
      <c r="FU170" s="903"/>
      <c r="FV170" s="903"/>
      <c r="FW170" s="903"/>
      <c r="FX170" s="903"/>
      <c r="FY170" s="903"/>
      <c r="FZ170" s="903"/>
      <c r="GA170" s="903"/>
      <c r="GB170" s="903"/>
      <c r="GC170" s="903"/>
      <c r="GD170" s="903"/>
      <c r="GE170" s="903"/>
      <c r="GF170" s="903"/>
      <c r="GG170" s="903"/>
      <c r="GH170" s="903"/>
      <c r="GI170" s="903"/>
      <c r="GJ170" s="903"/>
      <c r="GK170" s="903"/>
    </row>
    <row r="171" spans="1:193" ht="4.5" customHeight="1" x14ac:dyDescent="0.15">
      <c r="A171" s="973"/>
      <c r="B171" s="972"/>
      <c r="C171" s="972"/>
      <c r="D171" s="972"/>
      <c r="E171" s="972"/>
      <c r="F171" s="972"/>
      <c r="G171" s="972"/>
      <c r="H171" s="972"/>
      <c r="I171" s="972"/>
      <c r="J171" s="972"/>
      <c r="K171" s="638"/>
      <c r="L171" s="638"/>
      <c r="M171" s="638"/>
      <c r="N171" s="638"/>
      <c r="O171" s="638"/>
      <c r="P171" s="638"/>
      <c r="Q171" s="638"/>
      <c r="R171" s="638"/>
      <c r="S171" s="638"/>
      <c r="T171" s="638"/>
      <c r="U171" s="638"/>
      <c r="V171" s="638"/>
      <c r="W171" s="638"/>
      <c r="X171" s="638"/>
      <c r="Y171" s="638"/>
      <c r="Z171" s="638"/>
      <c r="AA171" s="638"/>
      <c r="AB171" s="638"/>
      <c r="AC171" s="638"/>
      <c r="AD171" s="638"/>
      <c r="AE171" s="638"/>
      <c r="AF171" s="638"/>
      <c r="AG171" s="638"/>
      <c r="AH171" s="638"/>
      <c r="AI171" s="638"/>
      <c r="AJ171" s="638"/>
      <c r="AK171" s="638"/>
      <c r="AL171" s="638"/>
      <c r="AM171" s="638"/>
      <c r="AN171" s="638"/>
      <c r="AO171" s="638"/>
      <c r="AP171" s="638"/>
      <c r="AQ171" s="638"/>
      <c r="AR171" s="638"/>
      <c r="AS171" s="638"/>
      <c r="AT171" s="638"/>
      <c r="AU171" s="638"/>
      <c r="AV171" s="638"/>
      <c r="AW171" s="638"/>
      <c r="AX171" s="638"/>
      <c r="AY171" s="638"/>
      <c r="AZ171" s="638"/>
      <c r="BA171" s="638"/>
      <c r="BB171" s="638"/>
      <c r="BC171" s="638"/>
      <c r="BD171" s="638"/>
      <c r="BE171" s="638"/>
      <c r="BF171" s="976"/>
      <c r="BG171" s="474"/>
      <c r="BH171" s="474"/>
      <c r="BI171" s="696" t="s">
        <v>231</v>
      </c>
      <c r="BJ171" s="697"/>
      <c r="BK171" s="697"/>
      <c r="BL171" s="697"/>
      <c r="BM171" s="697"/>
      <c r="BN171" s="697"/>
      <c r="BO171" s="697"/>
      <c r="BP171" s="697"/>
      <c r="BQ171" s="697"/>
      <c r="BR171" s="697"/>
      <c r="BS171" s="697"/>
      <c r="BT171" s="697"/>
      <c r="BU171" s="697"/>
      <c r="BV171" s="698"/>
      <c r="BW171" s="953" t="s">
        <v>232</v>
      </c>
      <c r="BX171" s="954"/>
      <c r="BY171" s="656"/>
      <c r="BZ171" s="657"/>
      <c r="CA171" s="695" t="str">
        <f>入力シート!$AA35</f>
        <v/>
      </c>
      <c r="CB171" s="695"/>
      <c r="CC171" s="695" t="str">
        <f>入力シート!$AB35</f>
        <v/>
      </c>
      <c r="CD171" s="695"/>
      <c r="CE171" s="695" t="str">
        <f>入力シート!$AC35</f>
        <v/>
      </c>
      <c r="CF171" s="805"/>
      <c r="CG171" s="808" t="str">
        <f>入力シート!$AD35</f>
        <v/>
      </c>
      <c r="CH171" s="695"/>
      <c r="CI171" s="695" t="str">
        <f>入力シート!$AE35</f>
        <v/>
      </c>
      <c r="CJ171" s="695"/>
      <c r="CK171" s="695" t="str">
        <f>入力シート!$AF35</f>
        <v/>
      </c>
      <c r="CL171" s="754"/>
      <c r="CM171" s="832" t="str">
        <f>入力シート!$AG35</f>
        <v/>
      </c>
      <c r="CN171" s="695"/>
      <c r="CO171" s="695" t="str">
        <f>入力シート!$AH35</f>
        <v/>
      </c>
      <c r="CP171" s="695"/>
      <c r="CQ171" s="695" t="str">
        <f>入力シート!$AI35</f>
        <v/>
      </c>
      <c r="CR171" s="754"/>
      <c r="CT171" s="981"/>
      <c r="CU171" s="982"/>
      <c r="CV171" s="982"/>
      <c r="CW171" s="982"/>
      <c r="CX171" s="982"/>
      <c r="CY171" s="982"/>
      <c r="CZ171" s="982"/>
      <c r="DA171" s="982"/>
      <c r="DB171" s="914"/>
      <c r="DC171" s="914"/>
      <c r="DD171" s="914"/>
      <c r="DE171" s="914"/>
      <c r="DF171" s="914"/>
      <c r="DG171" s="936"/>
      <c r="DH171" s="936"/>
      <c r="DI171" s="936"/>
      <c r="DJ171" s="936"/>
      <c r="DK171" s="936"/>
      <c r="DL171" s="936"/>
      <c r="DM171" s="936"/>
      <c r="DN171" s="936"/>
      <c r="DO171" s="936"/>
      <c r="DP171" s="936"/>
      <c r="DQ171" s="936"/>
      <c r="DR171" s="936"/>
      <c r="DS171" s="936"/>
      <c r="DT171" s="936"/>
      <c r="DU171" s="936"/>
      <c r="DV171" s="909"/>
      <c r="DW171" s="909"/>
      <c r="DX171" s="909"/>
      <c r="DY171" s="909"/>
      <c r="DZ171" s="909"/>
      <c r="EA171" s="909"/>
      <c r="EB171" s="909"/>
      <c r="EC171" s="909"/>
      <c r="ED171" s="909"/>
      <c r="EE171" s="909"/>
      <c r="EF171" s="914"/>
      <c r="EG171" s="914"/>
      <c r="EH171" s="914"/>
      <c r="EI171" s="914"/>
      <c r="EJ171" s="914"/>
      <c r="EK171" s="936"/>
      <c r="EL171" s="936"/>
      <c r="EM171" s="936"/>
      <c r="EN171" s="936"/>
      <c r="EO171" s="936"/>
      <c r="EP171" s="936"/>
      <c r="EQ171" s="936"/>
      <c r="ER171" s="936"/>
      <c r="ES171" s="936"/>
      <c r="ET171" s="936"/>
      <c r="EU171" s="936"/>
      <c r="EV171" s="936"/>
      <c r="EW171" s="936"/>
      <c r="EX171" s="936"/>
      <c r="EY171" s="936"/>
      <c r="EZ171" s="909"/>
      <c r="FA171" s="909"/>
      <c r="FB171" s="909"/>
      <c r="FC171" s="909"/>
      <c r="FD171" s="909"/>
      <c r="FE171" s="909"/>
      <c r="FF171" s="909"/>
      <c r="FG171" s="909"/>
      <c r="FH171" s="909"/>
      <c r="FI171" s="910"/>
      <c r="FJ171" s="475"/>
      <c r="FK171" s="903"/>
      <c r="FL171" s="903"/>
      <c r="FM171" s="903"/>
      <c r="FN171" s="903"/>
      <c r="FO171" s="903"/>
      <c r="FP171" s="903"/>
      <c r="FQ171" s="903"/>
      <c r="FR171" s="903"/>
      <c r="FS171" s="903"/>
      <c r="FT171" s="903"/>
      <c r="FU171" s="903"/>
      <c r="FV171" s="903"/>
      <c r="FW171" s="903"/>
      <c r="FX171" s="903"/>
      <c r="FY171" s="903"/>
      <c r="FZ171" s="903"/>
      <c r="GA171" s="903"/>
      <c r="GB171" s="903"/>
      <c r="GC171" s="903"/>
      <c r="GD171" s="903"/>
      <c r="GE171" s="903"/>
      <c r="GF171" s="903"/>
      <c r="GG171" s="903"/>
      <c r="GH171" s="903"/>
      <c r="GI171" s="903"/>
      <c r="GJ171" s="903"/>
      <c r="GK171" s="903"/>
    </row>
    <row r="172" spans="1:193" ht="4.5" customHeight="1" x14ac:dyDescent="0.15">
      <c r="A172" s="973"/>
      <c r="B172" s="972"/>
      <c r="C172" s="972"/>
      <c r="D172" s="972"/>
      <c r="E172" s="972"/>
      <c r="F172" s="972"/>
      <c r="G172" s="972"/>
      <c r="H172" s="972"/>
      <c r="I172" s="972"/>
      <c r="J172" s="972"/>
      <c r="K172" s="638" t="s">
        <v>27</v>
      </c>
      <c r="L172" s="638"/>
      <c r="M172" s="638"/>
      <c r="N172" s="638"/>
      <c r="O172" s="638"/>
      <c r="P172" s="942" t="str">
        <f>IF(入力シート!$C$74="","",入力シート!$C$74)</f>
        <v/>
      </c>
      <c r="Q172" s="942"/>
      <c r="R172" s="942"/>
      <c r="S172" s="942"/>
      <c r="T172" s="942"/>
      <c r="U172" s="942"/>
      <c r="V172" s="942"/>
      <c r="W172" s="942"/>
      <c r="X172" s="942"/>
      <c r="Y172" s="942"/>
      <c r="Z172" s="654" t="str">
        <f>IF(入力シート!$D$74="","",入力シート!$D$74)</f>
        <v/>
      </c>
      <c r="AA172" s="654"/>
      <c r="AB172" s="654"/>
      <c r="AC172" s="654"/>
      <c r="AD172" s="654"/>
      <c r="AE172" s="654"/>
      <c r="AF172" s="654"/>
      <c r="AG172" s="654"/>
      <c r="AH172" s="654"/>
      <c r="AI172" s="944" t="s">
        <v>230</v>
      </c>
      <c r="AJ172" s="737"/>
      <c r="AK172" s="737"/>
      <c r="AL172" s="737"/>
      <c r="AM172" s="778"/>
      <c r="AN172" s="942" t="str">
        <f>IF(入力シート!$F$74="","",入力シート!$F$74)</f>
        <v/>
      </c>
      <c r="AO172" s="942"/>
      <c r="AP172" s="942"/>
      <c r="AQ172" s="942"/>
      <c r="AR172" s="942"/>
      <c r="AS172" s="942"/>
      <c r="AT172" s="942"/>
      <c r="AU172" s="942"/>
      <c r="AV172" s="942"/>
      <c r="AW172" s="942"/>
      <c r="AX172" s="654" t="str">
        <f>IF(入力シート!$G$74="","",入力シート!$G$74)</f>
        <v/>
      </c>
      <c r="AY172" s="654"/>
      <c r="AZ172" s="654"/>
      <c r="BA172" s="654"/>
      <c r="BB172" s="654"/>
      <c r="BC172" s="654"/>
      <c r="BD172" s="654"/>
      <c r="BE172" s="654"/>
      <c r="BF172" s="747"/>
      <c r="BG172" s="474"/>
      <c r="BH172" s="474"/>
      <c r="BI172" s="696"/>
      <c r="BJ172" s="697"/>
      <c r="BK172" s="697"/>
      <c r="BL172" s="697"/>
      <c r="BM172" s="697"/>
      <c r="BN172" s="697"/>
      <c r="BO172" s="697"/>
      <c r="BP172" s="697"/>
      <c r="BQ172" s="697"/>
      <c r="BR172" s="697"/>
      <c r="BS172" s="697"/>
      <c r="BT172" s="697"/>
      <c r="BU172" s="697"/>
      <c r="BV172" s="698"/>
      <c r="BW172" s="955"/>
      <c r="BX172" s="954"/>
      <c r="BY172" s="656"/>
      <c r="BZ172" s="657"/>
      <c r="CA172" s="695"/>
      <c r="CB172" s="695"/>
      <c r="CC172" s="695"/>
      <c r="CD172" s="695"/>
      <c r="CE172" s="695"/>
      <c r="CF172" s="805"/>
      <c r="CG172" s="808"/>
      <c r="CH172" s="695"/>
      <c r="CI172" s="695"/>
      <c r="CJ172" s="695"/>
      <c r="CK172" s="695"/>
      <c r="CL172" s="754"/>
      <c r="CM172" s="832"/>
      <c r="CN172" s="695"/>
      <c r="CO172" s="695"/>
      <c r="CP172" s="695"/>
      <c r="CQ172" s="695"/>
      <c r="CR172" s="754"/>
      <c r="CT172" s="981"/>
      <c r="CU172" s="982"/>
      <c r="CV172" s="982"/>
      <c r="CW172" s="982"/>
      <c r="CX172" s="982"/>
      <c r="CY172" s="982"/>
      <c r="CZ172" s="982"/>
      <c r="DA172" s="982"/>
      <c r="DB172" s="914"/>
      <c r="DC172" s="914"/>
      <c r="DD172" s="914"/>
      <c r="DE172" s="914"/>
      <c r="DF172" s="914"/>
      <c r="DG172" s="936"/>
      <c r="DH172" s="936"/>
      <c r="DI172" s="936"/>
      <c r="DJ172" s="936"/>
      <c r="DK172" s="936"/>
      <c r="DL172" s="936"/>
      <c r="DM172" s="936"/>
      <c r="DN172" s="936"/>
      <c r="DO172" s="936"/>
      <c r="DP172" s="936"/>
      <c r="DQ172" s="936"/>
      <c r="DR172" s="936"/>
      <c r="DS172" s="936"/>
      <c r="DT172" s="936"/>
      <c r="DU172" s="936"/>
      <c r="DV172" s="909"/>
      <c r="DW172" s="909"/>
      <c r="DX172" s="909"/>
      <c r="DY172" s="909"/>
      <c r="DZ172" s="909"/>
      <c r="EA172" s="909"/>
      <c r="EB172" s="909"/>
      <c r="EC172" s="909"/>
      <c r="ED172" s="909"/>
      <c r="EE172" s="909"/>
      <c r="EF172" s="914"/>
      <c r="EG172" s="914"/>
      <c r="EH172" s="914"/>
      <c r="EI172" s="914"/>
      <c r="EJ172" s="914"/>
      <c r="EK172" s="936"/>
      <c r="EL172" s="936"/>
      <c r="EM172" s="936"/>
      <c r="EN172" s="936"/>
      <c r="EO172" s="936"/>
      <c r="EP172" s="936"/>
      <c r="EQ172" s="936"/>
      <c r="ER172" s="936"/>
      <c r="ES172" s="936"/>
      <c r="ET172" s="936"/>
      <c r="EU172" s="936"/>
      <c r="EV172" s="936"/>
      <c r="EW172" s="936"/>
      <c r="EX172" s="936"/>
      <c r="EY172" s="936"/>
      <c r="EZ172" s="909"/>
      <c r="FA172" s="909"/>
      <c r="FB172" s="909"/>
      <c r="FC172" s="909"/>
      <c r="FD172" s="909"/>
      <c r="FE172" s="909"/>
      <c r="FF172" s="909"/>
      <c r="FG172" s="909"/>
      <c r="FH172" s="909"/>
      <c r="FI172" s="910"/>
      <c r="FJ172" s="475"/>
      <c r="FK172" s="903"/>
      <c r="FL172" s="903"/>
      <c r="FM172" s="903"/>
      <c r="FN172" s="903"/>
      <c r="FO172" s="903"/>
      <c r="FP172" s="903"/>
      <c r="FQ172" s="903"/>
      <c r="FR172" s="903"/>
      <c r="FS172" s="903"/>
      <c r="FT172" s="903"/>
      <c r="FU172" s="903"/>
      <c r="FV172" s="903"/>
      <c r="FW172" s="903"/>
      <c r="FX172" s="903"/>
      <c r="FY172" s="903"/>
      <c r="FZ172" s="903"/>
      <c r="GA172" s="903"/>
      <c r="GB172" s="903"/>
      <c r="GC172" s="903"/>
      <c r="GD172" s="903"/>
      <c r="GE172" s="903"/>
      <c r="GF172" s="903"/>
      <c r="GG172" s="903"/>
      <c r="GH172" s="903"/>
      <c r="GI172" s="903"/>
      <c r="GJ172" s="903"/>
      <c r="GK172" s="903"/>
    </row>
    <row r="173" spans="1:193" ht="4.5" customHeight="1" x14ac:dyDescent="0.15">
      <c r="A173" s="973"/>
      <c r="B173" s="972"/>
      <c r="C173" s="972"/>
      <c r="D173" s="972"/>
      <c r="E173" s="972"/>
      <c r="F173" s="972"/>
      <c r="G173" s="972"/>
      <c r="H173" s="972"/>
      <c r="I173" s="972"/>
      <c r="J173" s="972"/>
      <c r="K173" s="638"/>
      <c r="L173" s="638"/>
      <c r="M173" s="638"/>
      <c r="N173" s="638"/>
      <c r="O173" s="638"/>
      <c r="P173" s="942"/>
      <c r="Q173" s="942"/>
      <c r="R173" s="942"/>
      <c r="S173" s="942"/>
      <c r="T173" s="942"/>
      <c r="U173" s="942"/>
      <c r="V173" s="942"/>
      <c r="W173" s="942"/>
      <c r="X173" s="942"/>
      <c r="Y173" s="942"/>
      <c r="Z173" s="654"/>
      <c r="AA173" s="654"/>
      <c r="AB173" s="654"/>
      <c r="AC173" s="654"/>
      <c r="AD173" s="654"/>
      <c r="AE173" s="654"/>
      <c r="AF173" s="654"/>
      <c r="AG173" s="654"/>
      <c r="AH173" s="654"/>
      <c r="AI173" s="945"/>
      <c r="AJ173" s="946"/>
      <c r="AK173" s="946"/>
      <c r="AL173" s="946"/>
      <c r="AM173" s="947"/>
      <c r="AN173" s="942"/>
      <c r="AO173" s="942"/>
      <c r="AP173" s="942"/>
      <c r="AQ173" s="942"/>
      <c r="AR173" s="942"/>
      <c r="AS173" s="942"/>
      <c r="AT173" s="942"/>
      <c r="AU173" s="942"/>
      <c r="AV173" s="942"/>
      <c r="AW173" s="942"/>
      <c r="AX173" s="654"/>
      <c r="AY173" s="654"/>
      <c r="AZ173" s="654"/>
      <c r="BA173" s="654"/>
      <c r="BB173" s="654"/>
      <c r="BC173" s="654"/>
      <c r="BD173" s="654"/>
      <c r="BE173" s="654"/>
      <c r="BF173" s="747"/>
      <c r="BG173" s="474"/>
      <c r="BH173" s="474"/>
      <c r="BI173" s="696"/>
      <c r="BJ173" s="697"/>
      <c r="BK173" s="697"/>
      <c r="BL173" s="697"/>
      <c r="BM173" s="697"/>
      <c r="BN173" s="697"/>
      <c r="BO173" s="697"/>
      <c r="BP173" s="697"/>
      <c r="BQ173" s="697"/>
      <c r="BR173" s="697"/>
      <c r="BS173" s="697"/>
      <c r="BT173" s="697"/>
      <c r="BU173" s="697"/>
      <c r="BV173" s="698"/>
      <c r="BW173" s="955"/>
      <c r="BX173" s="954"/>
      <c r="BY173" s="656"/>
      <c r="BZ173" s="657"/>
      <c r="CA173" s="695"/>
      <c r="CB173" s="695"/>
      <c r="CC173" s="695"/>
      <c r="CD173" s="695"/>
      <c r="CE173" s="695"/>
      <c r="CF173" s="805"/>
      <c r="CG173" s="808"/>
      <c r="CH173" s="695"/>
      <c r="CI173" s="695"/>
      <c r="CJ173" s="695"/>
      <c r="CK173" s="695"/>
      <c r="CL173" s="754"/>
      <c r="CM173" s="832"/>
      <c r="CN173" s="695"/>
      <c r="CO173" s="695"/>
      <c r="CP173" s="695"/>
      <c r="CQ173" s="695"/>
      <c r="CR173" s="754"/>
      <c r="CT173" s="983"/>
      <c r="CU173" s="984"/>
      <c r="CV173" s="984"/>
      <c r="CW173" s="984"/>
      <c r="CX173" s="984"/>
      <c r="CY173" s="984"/>
      <c r="CZ173" s="984"/>
      <c r="DA173" s="984"/>
      <c r="DB173" s="915"/>
      <c r="DC173" s="915"/>
      <c r="DD173" s="915"/>
      <c r="DE173" s="915"/>
      <c r="DF173" s="915"/>
      <c r="DG173" s="937"/>
      <c r="DH173" s="937"/>
      <c r="DI173" s="937"/>
      <c r="DJ173" s="937"/>
      <c r="DK173" s="937"/>
      <c r="DL173" s="937"/>
      <c r="DM173" s="937"/>
      <c r="DN173" s="937"/>
      <c r="DO173" s="937"/>
      <c r="DP173" s="937"/>
      <c r="DQ173" s="937"/>
      <c r="DR173" s="937"/>
      <c r="DS173" s="937"/>
      <c r="DT173" s="937"/>
      <c r="DU173" s="937"/>
      <c r="DV173" s="911"/>
      <c r="DW173" s="911"/>
      <c r="DX173" s="911"/>
      <c r="DY173" s="911"/>
      <c r="DZ173" s="911"/>
      <c r="EA173" s="911"/>
      <c r="EB173" s="911"/>
      <c r="EC173" s="911"/>
      <c r="ED173" s="911"/>
      <c r="EE173" s="911"/>
      <c r="EF173" s="915"/>
      <c r="EG173" s="915"/>
      <c r="EH173" s="915"/>
      <c r="EI173" s="915"/>
      <c r="EJ173" s="915"/>
      <c r="EK173" s="937"/>
      <c r="EL173" s="937"/>
      <c r="EM173" s="937"/>
      <c r="EN173" s="937"/>
      <c r="EO173" s="937"/>
      <c r="EP173" s="937"/>
      <c r="EQ173" s="937"/>
      <c r="ER173" s="937"/>
      <c r="ES173" s="937"/>
      <c r="ET173" s="937"/>
      <c r="EU173" s="937"/>
      <c r="EV173" s="937"/>
      <c r="EW173" s="937"/>
      <c r="EX173" s="937"/>
      <c r="EY173" s="937"/>
      <c r="EZ173" s="911"/>
      <c r="FA173" s="911"/>
      <c r="FB173" s="911"/>
      <c r="FC173" s="911"/>
      <c r="FD173" s="911"/>
      <c r="FE173" s="911"/>
      <c r="FF173" s="911"/>
      <c r="FG173" s="911"/>
      <c r="FH173" s="911"/>
      <c r="FI173" s="912"/>
      <c r="FJ173" s="475"/>
      <c r="FK173" s="903"/>
      <c r="FL173" s="903"/>
      <c r="FM173" s="903"/>
      <c r="FN173" s="903"/>
      <c r="FO173" s="903"/>
      <c r="FP173" s="903"/>
      <c r="FQ173" s="903"/>
      <c r="FR173" s="903"/>
      <c r="FS173" s="903"/>
      <c r="FT173" s="903"/>
      <c r="FU173" s="903"/>
      <c r="FV173" s="903"/>
      <c r="FW173" s="903"/>
      <c r="FX173" s="903"/>
      <c r="FY173" s="903"/>
      <c r="FZ173" s="903"/>
      <c r="GA173" s="903"/>
      <c r="GB173" s="903"/>
      <c r="GC173" s="903"/>
      <c r="GD173" s="903"/>
      <c r="GE173" s="903"/>
      <c r="GF173" s="903"/>
      <c r="GG173" s="903"/>
      <c r="GH173" s="903"/>
      <c r="GI173" s="903"/>
      <c r="GJ173" s="903"/>
      <c r="GK173" s="903"/>
    </row>
    <row r="174" spans="1:193" ht="4.5" customHeight="1" x14ac:dyDescent="0.15">
      <c r="A174" s="973"/>
      <c r="B174" s="972"/>
      <c r="C174" s="972"/>
      <c r="D174" s="972"/>
      <c r="E174" s="972"/>
      <c r="F174" s="972"/>
      <c r="G174" s="972"/>
      <c r="H174" s="972"/>
      <c r="I174" s="972"/>
      <c r="J174" s="972"/>
      <c r="K174" s="638"/>
      <c r="L174" s="638"/>
      <c r="M174" s="638"/>
      <c r="N174" s="638"/>
      <c r="O174" s="638"/>
      <c r="P174" s="942"/>
      <c r="Q174" s="942"/>
      <c r="R174" s="942"/>
      <c r="S174" s="942"/>
      <c r="T174" s="942"/>
      <c r="U174" s="942"/>
      <c r="V174" s="942"/>
      <c r="W174" s="942"/>
      <c r="X174" s="942"/>
      <c r="Y174" s="942"/>
      <c r="Z174" s="654"/>
      <c r="AA174" s="654"/>
      <c r="AB174" s="654"/>
      <c r="AC174" s="654"/>
      <c r="AD174" s="654"/>
      <c r="AE174" s="654"/>
      <c r="AF174" s="654"/>
      <c r="AG174" s="654"/>
      <c r="AH174" s="654"/>
      <c r="AI174" s="945"/>
      <c r="AJ174" s="946"/>
      <c r="AK174" s="946"/>
      <c r="AL174" s="946"/>
      <c r="AM174" s="947"/>
      <c r="AN174" s="942"/>
      <c r="AO174" s="942"/>
      <c r="AP174" s="942"/>
      <c r="AQ174" s="942"/>
      <c r="AR174" s="942"/>
      <c r="AS174" s="942"/>
      <c r="AT174" s="942"/>
      <c r="AU174" s="942"/>
      <c r="AV174" s="942"/>
      <c r="AW174" s="942"/>
      <c r="AX174" s="654"/>
      <c r="AY174" s="654"/>
      <c r="AZ174" s="654"/>
      <c r="BA174" s="654"/>
      <c r="BB174" s="654"/>
      <c r="BC174" s="654"/>
      <c r="BD174" s="654"/>
      <c r="BE174" s="654"/>
      <c r="BF174" s="747"/>
      <c r="BG174" s="474"/>
      <c r="BH174" s="474"/>
      <c r="BI174" s="696"/>
      <c r="BJ174" s="697"/>
      <c r="BK174" s="697"/>
      <c r="BL174" s="697"/>
      <c r="BM174" s="697"/>
      <c r="BN174" s="697"/>
      <c r="BO174" s="697"/>
      <c r="BP174" s="697"/>
      <c r="BQ174" s="697"/>
      <c r="BR174" s="697"/>
      <c r="BS174" s="697"/>
      <c r="BT174" s="697"/>
      <c r="BU174" s="697"/>
      <c r="BV174" s="698"/>
      <c r="BW174" s="955"/>
      <c r="BX174" s="954"/>
      <c r="BY174" s="656"/>
      <c r="BZ174" s="657"/>
      <c r="CA174" s="695"/>
      <c r="CB174" s="695"/>
      <c r="CC174" s="695"/>
      <c r="CD174" s="695"/>
      <c r="CE174" s="695"/>
      <c r="CF174" s="805"/>
      <c r="CG174" s="808"/>
      <c r="CH174" s="695"/>
      <c r="CI174" s="695"/>
      <c r="CJ174" s="695"/>
      <c r="CK174" s="695"/>
      <c r="CL174" s="754"/>
      <c r="CM174" s="832"/>
      <c r="CN174" s="695"/>
      <c r="CO174" s="695"/>
      <c r="CP174" s="695"/>
      <c r="CQ174" s="695"/>
      <c r="CR174" s="754"/>
      <c r="CT174" s="938" t="s">
        <v>233</v>
      </c>
      <c r="CU174" s="938"/>
      <c r="CV174" s="938"/>
      <c r="CW174" s="938"/>
      <c r="CX174" s="938"/>
      <c r="CY174" s="938"/>
      <c r="CZ174" s="938"/>
      <c r="DA174" s="938"/>
      <c r="DB174" s="938"/>
      <c r="DC174" s="938"/>
      <c r="DD174" s="938"/>
      <c r="DE174" s="938"/>
      <c r="DF174" s="938"/>
      <c r="DG174" s="938"/>
      <c r="DH174" s="938"/>
      <c r="DI174" s="938"/>
      <c r="DJ174" s="938"/>
      <c r="DK174" s="938"/>
      <c r="DL174" s="938"/>
      <c r="DM174" s="938"/>
      <c r="DN174" s="938"/>
      <c r="DO174" s="938"/>
      <c r="DP174" s="938"/>
      <c r="DQ174" s="938"/>
      <c r="DR174" s="938"/>
      <c r="DS174" s="938"/>
      <c r="DT174" s="938"/>
      <c r="DU174" s="938"/>
      <c r="DV174" s="938"/>
      <c r="DW174" s="938"/>
      <c r="DX174" s="938"/>
      <c r="DY174" s="938"/>
      <c r="DZ174" s="938"/>
      <c r="EA174" s="938"/>
      <c r="EB174" s="938"/>
      <c r="EC174" s="938"/>
      <c r="ED174" s="938"/>
      <c r="EE174" s="938"/>
      <c r="EF174" s="938"/>
      <c r="EG174" s="938"/>
      <c r="EH174" s="938"/>
      <c r="EI174" s="938"/>
      <c r="EJ174" s="938"/>
      <c r="EK174" s="938"/>
      <c r="EL174" s="938"/>
      <c r="EM174" s="938"/>
      <c r="EN174" s="938"/>
      <c r="EO174" s="938"/>
      <c r="EP174" s="938"/>
      <c r="EQ174" s="938"/>
      <c r="ER174" s="938"/>
      <c r="ES174" s="938"/>
      <c r="ET174" s="938"/>
      <c r="EU174" s="938"/>
      <c r="EV174" s="938"/>
      <c r="EW174" s="938"/>
      <c r="EX174" s="938"/>
      <c r="EY174" s="938"/>
      <c r="EZ174" s="938"/>
      <c r="FA174" s="938"/>
      <c r="FB174" s="938"/>
      <c r="FC174" s="938"/>
      <c r="FD174" s="938"/>
      <c r="FE174" s="938"/>
      <c r="FF174" s="938"/>
      <c r="FG174" s="938"/>
      <c r="FH174" s="938"/>
      <c r="FI174" s="938"/>
      <c r="FJ174" s="475"/>
      <c r="FK174" s="904"/>
      <c r="FL174" s="904"/>
      <c r="FM174" s="904"/>
      <c r="FN174" s="904"/>
      <c r="FO174" s="904"/>
      <c r="FP174" s="904"/>
      <c r="FQ174" s="904"/>
      <c r="FR174" s="904"/>
      <c r="FS174" s="904"/>
      <c r="FT174" s="904"/>
      <c r="FU174" s="904"/>
      <c r="FV174" s="904"/>
      <c r="FW174" s="904"/>
      <c r="FX174" s="904"/>
      <c r="FY174" s="904"/>
      <c r="FZ174" s="904"/>
      <c r="GA174" s="904"/>
      <c r="GB174" s="904"/>
      <c r="GC174" s="904"/>
      <c r="GD174" s="904"/>
      <c r="GE174" s="904"/>
      <c r="GF174" s="904"/>
      <c r="GG174" s="904"/>
      <c r="GH174" s="904"/>
      <c r="GI174" s="904"/>
      <c r="GJ174" s="904"/>
      <c r="GK174" s="904"/>
    </row>
    <row r="175" spans="1:193" ht="4.5" customHeight="1" x14ac:dyDescent="0.15">
      <c r="A175" s="973"/>
      <c r="B175" s="972"/>
      <c r="C175" s="972"/>
      <c r="D175" s="972"/>
      <c r="E175" s="972"/>
      <c r="F175" s="972"/>
      <c r="G175" s="972"/>
      <c r="H175" s="972"/>
      <c r="I175" s="972"/>
      <c r="J175" s="972"/>
      <c r="K175" s="638"/>
      <c r="L175" s="638"/>
      <c r="M175" s="638"/>
      <c r="N175" s="638"/>
      <c r="O175" s="638"/>
      <c r="P175" s="942"/>
      <c r="Q175" s="942"/>
      <c r="R175" s="942"/>
      <c r="S175" s="942"/>
      <c r="T175" s="942"/>
      <c r="U175" s="942"/>
      <c r="V175" s="942"/>
      <c r="W175" s="942"/>
      <c r="X175" s="942"/>
      <c r="Y175" s="942"/>
      <c r="Z175" s="654"/>
      <c r="AA175" s="654"/>
      <c r="AB175" s="654"/>
      <c r="AC175" s="654"/>
      <c r="AD175" s="654"/>
      <c r="AE175" s="654"/>
      <c r="AF175" s="654"/>
      <c r="AG175" s="654"/>
      <c r="AH175" s="654"/>
      <c r="AI175" s="945"/>
      <c r="AJ175" s="946"/>
      <c r="AK175" s="946"/>
      <c r="AL175" s="946"/>
      <c r="AM175" s="947"/>
      <c r="AN175" s="942"/>
      <c r="AO175" s="942"/>
      <c r="AP175" s="942"/>
      <c r="AQ175" s="942"/>
      <c r="AR175" s="942"/>
      <c r="AS175" s="942"/>
      <c r="AT175" s="942"/>
      <c r="AU175" s="942"/>
      <c r="AV175" s="942"/>
      <c r="AW175" s="942"/>
      <c r="AX175" s="654"/>
      <c r="AY175" s="654"/>
      <c r="AZ175" s="654"/>
      <c r="BA175" s="654"/>
      <c r="BB175" s="654"/>
      <c r="BC175" s="654"/>
      <c r="BD175" s="654"/>
      <c r="BE175" s="654"/>
      <c r="BF175" s="747"/>
      <c r="BG175" s="474"/>
      <c r="BH175" s="474"/>
      <c r="BI175" s="696" t="s">
        <v>88</v>
      </c>
      <c r="BJ175" s="697"/>
      <c r="BK175" s="697"/>
      <c r="BL175" s="697"/>
      <c r="BM175" s="697"/>
      <c r="BN175" s="697"/>
      <c r="BO175" s="697"/>
      <c r="BP175" s="697"/>
      <c r="BQ175" s="697"/>
      <c r="BR175" s="697"/>
      <c r="BS175" s="697"/>
      <c r="BT175" s="697"/>
      <c r="BU175" s="697"/>
      <c r="BV175" s="698"/>
      <c r="BW175" s="699">
        <v>208</v>
      </c>
      <c r="BX175" s="700"/>
      <c r="BY175" s="656"/>
      <c r="BZ175" s="657"/>
      <c r="CA175" s="695" t="str">
        <f>入力シート!$AA36</f>
        <v/>
      </c>
      <c r="CB175" s="695"/>
      <c r="CC175" s="695" t="str">
        <f>入力シート!$AB36</f>
        <v/>
      </c>
      <c r="CD175" s="695"/>
      <c r="CE175" s="695" t="str">
        <f>入力シート!$AC36</f>
        <v/>
      </c>
      <c r="CF175" s="805"/>
      <c r="CG175" s="808" t="str">
        <f>入力シート!$AD36</f>
        <v/>
      </c>
      <c r="CH175" s="695"/>
      <c r="CI175" s="695" t="str">
        <f>入力シート!$AE36</f>
        <v/>
      </c>
      <c r="CJ175" s="695"/>
      <c r="CK175" s="695" t="str">
        <f>入力シート!$AF36</f>
        <v/>
      </c>
      <c r="CL175" s="754"/>
      <c r="CM175" s="832" t="str">
        <f>入力シート!$AG36</f>
        <v/>
      </c>
      <c r="CN175" s="695"/>
      <c r="CO175" s="695" t="str">
        <f>入力シート!$AH36</f>
        <v/>
      </c>
      <c r="CP175" s="695"/>
      <c r="CQ175" s="695" t="str">
        <f>入力シート!$AI36</f>
        <v/>
      </c>
      <c r="CR175" s="754"/>
      <c r="CT175" s="938"/>
      <c r="CU175" s="938"/>
      <c r="CV175" s="938"/>
      <c r="CW175" s="938"/>
      <c r="CX175" s="938"/>
      <c r="CY175" s="938"/>
      <c r="CZ175" s="938"/>
      <c r="DA175" s="938"/>
      <c r="DB175" s="938"/>
      <c r="DC175" s="938"/>
      <c r="DD175" s="938"/>
      <c r="DE175" s="938"/>
      <c r="DF175" s="938"/>
      <c r="DG175" s="938"/>
      <c r="DH175" s="938"/>
      <c r="DI175" s="938"/>
      <c r="DJ175" s="938"/>
      <c r="DK175" s="938"/>
      <c r="DL175" s="938"/>
      <c r="DM175" s="938"/>
      <c r="DN175" s="938"/>
      <c r="DO175" s="938"/>
      <c r="DP175" s="938"/>
      <c r="DQ175" s="938"/>
      <c r="DR175" s="938"/>
      <c r="DS175" s="938"/>
      <c r="DT175" s="938"/>
      <c r="DU175" s="938"/>
      <c r="DV175" s="938"/>
      <c r="DW175" s="938"/>
      <c r="DX175" s="938"/>
      <c r="DY175" s="938"/>
      <c r="DZ175" s="938"/>
      <c r="EA175" s="938"/>
      <c r="EB175" s="938"/>
      <c r="EC175" s="938"/>
      <c r="ED175" s="938"/>
      <c r="EE175" s="938"/>
      <c r="EF175" s="938"/>
      <c r="EG175" s="938"/>
      <c r="EH175" s="938"/>
      <c r="EI175" s="938"/>
      <c r="EJ175" s="938"/>
      <c r="EK175" s="938"/>
      <c r="EL175" s="938"/>
      <c r="EM175" s="938"/>
      <c r="EN175" s="938"/>
      <c r="EO175" s="938"/>
      <c r="EP175" s="938"/>
      <c r="EQ175" s="938"/>
      <c r="ER175" s="938"/>
      <c r="ES175" s="938"/>
      <c r="ET175" s="938"/>
      <c r="EU175" s="938"/>
      <c r="EV175" s="938"/>
      <c r="EW175" s="938"/>
      <c r="EX175" s="938"/>
      <c r="EY175" s="938"/>
      <c r="EZ175" s="938"/>
      <c r="FA175" s="938"/>
      <c r="FB175" s="938"/>
      <c r="FC175" s="938"/>
      <c r="FD175" s="938"/>
      <c r="FE175" s="938"/>
      <c r="FF175" s="938"/>
      <c r="FG175" s="938"/>
      <c r="FH175" s="938"/>
      <c r="FI175" s="938"/>
      <c r="FJ175" s="475"/>
      <c r="FK175" s="903" t="str">
        <f>IF(入力シート!$C$113="","",入力シート!$C$113)</f>
        <v/>
      </c>
      <c r="FL175" s="903"/>
      <c r="FM175" s="903"/>
      <c r="FN175" s="903"/>
      <c r="FO175" s="903"/>
      <c r="FP175" s="903"/>
      <c r="FQ175" s="903"/>
      <c r="FR175" s="903"/>
      <c r="FS175" s="903"/>
      <c r="FT175" s="903"/>
      <c r="FU175" s="903"/>
      <c r="FV175" s="903"/>
      <c r="FW175" s="903"/>
      <c r="FX175" s="903"/>
      <c r="FY175" s="903"/>
      <c r="FZ175" s="903"/>
      <c r="GA175" s="903"/>
      <c r="GB175" s="903"/>
      <c r="GC175" s="903"/>
      <c r="GD175" s="903"/>
      <c r="GE175" s="903"/>
      <c r="GF175" s="903"/>
      <c r="GG175" s="903"/>
      <c r="GH175" s="903"/>
      <c r="GI175" s="903"/>
      <c r="GJ175" s="903"/>
      <c r="GK175" s="903"/>
    </row>
    <row r="176" spans="1:193" ht="4.5" customHeight="1" x14ac:dyDescent="0.15">
      <c r="A176" s="973"/>
      <c r="B176" s="972"/>
      <c r="C176" s="972"/>
      <c r="D176" s="972"/>
      <c r="E176" s="972"/>
      <c r="F176" s="972"/>
      <c r="G176" s="972"/>
      <c r="H176" s="972"/>
      <c r="I176" s="972"/>
      <c r="J176" s="972"/>
      <c r="K176" s="638"/>
      <c r="L176" s="638"/>
      <c r="M176" s="638"/>
      <c r="N176" s="638"/>
      <c r="O176" s="638"/>
      <c r="P176" s="942" t="str">
        <f>IF(入力シート!$C$75="","",入力シート!$C$75)</f>
        <v/>
      </c>
      <c r="Q176" s="942"/>
      <c r="R176" s="942"/>
      <c r="S176" s="942"/>
      <c r="T176" s="942"/>
      <c r="U176" s="942"/>
      <c r="V176" s="942"/>
      <c r="W176" s="942"/>
      <c r="X176" s="942"/>
      <c r="Y176" s="942"/>
      <c r="Z176" s="654" t="str">
        <f>IF(入力シート!$D$75="","",入力シート!$D$75)</f>
        <v/>
      </c>
      <c r="AA176" s="654"/>
      <c r="AB176" s="654"/>
      <c r="AC176" s="654"/>
      <c r="AD176" s="654"/>
      <c r="AE176" s="654"/>
      <c r="AF176" s="654"/>
      <c r="AG176" s="654"/>
      <c r="AH176" s="654"/>
      <c r="AI176" s="945"/>
      <c r="AJ176" s="946"/>
      <c r="AK176" s="946"/>
      <c r="AL176" s="946"/>
      <c r="AM176" s="947"/>
      <c r="AN176" s="942" t="str">
        <f>IF(入力シート!$F$75="","",入力シート!$F$75)</f>
        <v/>
      </c>
      <c r="AO176" s="942"/>
      <c r="AP176" s="942"/>
      <c r="AQ176" s="942"/>
      <c r="AR176" s="942"/>
      <c r="AS176" s="942"/>
      <c r="AT176" s="942"/>
      <c r="AU176" s="942"/>
      <c r="AV176" s="942"/>
      <c r="AW176" s="942"/>
      <c r="AX176" s="654" t="str">
        <f>IF(入力シート!$G$75="","",入力シート!$G$75)</f>
        <v/>
      </c>
      <c r="AY176" s="654"/>
      <c r="AZ176" s="654"/>
      <c r="BA176" s="654"/>
      <c r="BB176" s="654"/>
      <c r="BC176" s="654"/>
      <c r="BD176" s="654"/>
      <c r="BE176" s="654"/>
      <c r="BF176" s="747"/>
      <c r="BG176" s="474"/>
      <c r="BH176" s="474"/>
      <c r="BI176" s="696"/>
      <c r="BJ176" s="697"/>
      <c r="BK176" s="697"/>
      <c r="BL176" s="697"/>
      <c r="BM176" s="697"/>
      <c r="BN176" s="697"/>
      <c r="BO176" s="697"/>
      <c r="BP176" s="697"/>
      <c r="BQ176" s="697"/>
      <c r="BR176" s="697"/>
      <c r="BS176" s="697"/>
      <c r="BT176" s="697"/>
      <c r="BU176" s="697"/>
      <c r="BV176" s="698"/>
      <c r="BW176" s="699"/>
      <c r="BX176" s="700"/>
      <c r="BY176" s="656"/>
      <c r="BZ176" s="657"/>
      <c r="CA176" s="695"/>
      <c r="CB176" s="695"/>
      <c r="CC176" s="695"/>
      <c r="CD176" s="695"/>
      <c r="CE176" s="695"/>
      <c r="CF176" s="805"/>
      <c r="CG176" s="808"/>
      <c r="CH176" s="695"/>
      <c r="CI176" s="695"/>
      <c r="CJ176" s="695"/>
      <c r="CK176" s="695"/>
      <c r="CL176" s="754"/>
      <c r="CM176" s="832"/>
      <c r="CN176" s="695"/>
      <c r="CO176" s="695"/>
      <c r="CP176" s="695"/>
      <c r="CQ176" s="695"/>
      <c r="CR176" s="754"/>
      <c r="CT176" s="938"/>
      <c r="CU176" s="938"/>
      <c r="CV176" s="938"/>
      <c r="CW176" s="938"/>
      <c r="CX176" s="938"/>
      <c r="CY176" s="938"/>
      <c r="CZ176" s="938"/>
      <c r="DA176" s="938"/>
      <c r="DB176" s="938"/>
      <c r="DC176" s="938"/>
      <c r="DD176" s="938"/>
      <c r="DE176" s="938"/>
      <c r="DF176" s="938"/>
      <c r="DG176" s="938"/>
      <c r="DH176" s="938"/>
      <c r="DI176" s="938"/>
      <c r="DJ176" s="938"/>
      <c r="DK176" s="938"/>
      <c r="DL176" s="938"/>
      <c r="DM176" s="938"/>
      <c r="DN176" s="938"/>
      <c r="DO176" s="938"/>
      <c r="DP176" s="938"/>
      <c r="DQ176" s="938"/>
      <c r="DR176" s="938"/>
      <c r="DS176" s="938"/>
      <c r="DT176" s="938"/>
      <c r="DU176" s="938"/>
      <c r="DV176" s="938"/>
      <c r="DW176" s="938"/>
      <c r="DX176" s="938"/>
      <c r="DY176" s="938"/>
      <c r="DZ176" s="938"/>
      <c r="EA176" s="938"/>
      <c r="EB176" s="938"/>
      <c r="EC176" s="938"/>
      <c r="ED176" s="938"/>
      <c r="EE176" s="938"/>
      <c r="EF176" s="938"/>
      <c r="EG176" s="938"/>
      <c r="EH176" s="938"/>
      <c r="EI176" s="938"/>
      <c r="EJ176" s="938"/>
      <c r="EK176" s="938"/>
      <c r="EL176" s="938"/>
      <c r="EM176" s="938"/>
      <c r="EN176" s="938"/>
      <c r="EO176" s="938"/>
      <c r="EP176" s="938"/>
      <c r="EQ176" s="938"/>
      <c r="ER176" s="938"/>
      <c r="ES176" s="938"/>
      <c r="ET176" s="938"/>
      <c r="EU176" s="938"/>
      <c r="EV176" s="938"/>
      <c r="EW176" s="938"/>
      <c r="EX176" s="938"/>
      <c r="EY176" s="938"/>
      <c r="EZ176" s="938"/>
      <c r="FA176" s="938"/>
      <c r="FB176" s="938"/>
      <c r="FC176" s="938"/>
      <c r="FD176" s="938"/>
      <c r="FE176" s="938"/>
      <c r="FF176" s="938"/>
      <c r="FG176" s="938"/>
      <c r="FH176" s="938"/>
      <c r="FI176" s="938"/>
      <c r="FJ176" s="475"/>
      <c r="FK176" s="903"/>
      <c r="FL176" s="903"/>
      <c r="FM176" s="903"/>
      <c r="FN176" s="903"/>
      <c r="FO176" s="903"/>
      <c r="FP176" s="903"/>
      <c r="FQ176" s="903"/>
      <c r="FR176" s="903"/>
      <c r="FS176" s="903"/>
      <c r="FT176" s="903"/>
      <c r="FU176" s="903"/>
      <c r="FV176" s="903"/>
      <c r="FW176" s="903"/>
      <c r="FX176" s="903"/>
      <c r="FY176" s="903"/>
      <c r="FZ176" s="903"/>
      <c r="GA176" s="903"/>
      <c r="GB176" s="903"/>
      <c r="GC176" s="903"/>
      <c r="GD176" s="903"/>
      <c r="GE176" s="903"/>
      <c r="GF176" s="903"/>
      <c r="GG176" s="903"/>
      <c r="GH176" s="903"/>
      <c r="GI176" s="903"/>
      <c r="GJ176" s="903"/>
      <c r="GK176" s="903"/>
    </row>
    <row r="177" spans="1:193" ht="4.5" customHeight="1" x14ac:dyDescent="0.15">
      <c r="A177" s="973"/>
      <c r="B177" s="972"/>
      <c r="C177" s="972"/>
      <c r="D177" s="972"/>
      <c r="E177" s="972"/>
      <c r="F177" s="972"/>
      <c r="G177" s="972"/>
      <c r="H177" s="972"/>
      <c r="I177" s="972"/>
      <c r="J177" s="972"/>
      <c r="K177" s="638"/>
      <c r="L177" s="638"/>
      <c r="M177" s="638"/>
      <c r="N177" s="638"/>
      <c r="O177" s="638"/>
      <c r="P177" s="942"/>
      <c r="Q177" s="942"/>
      <c r="R177" s="942"/>
      <c r="S177" s="942"/>
      <c r="T177" s="942"/>
      <c r="U177" s="942"/>
      <c r="V177" s="942"/>
      <c r="W177" s="942"/>
      <c r="X177" s="942"/>
      <c r="Y177" s="942"/>
      <c r="Z177" s="654"/>
      <c r="AA177" s="654"/>
      <c r="AB177" s="654"/>
      <c r="AC177" s="654"/>
      <c r="AD177" s="654"/>
      <c r="AE177" s="654"/>
      <c r="AF177" s="654"/>
      <c r="AG177" s="654"/>
      <c r="AH177" s="654"/>
      <c r="AI177" s="945"/>
      <c r="AJ177" s="946"/>
      <c r="AK177" s="946"/>
      <c r="AL177" s="946"/>
      <c r="AM177" s="947"/>
      <c r="AN177" s="942"/>
      <c r="AO177" s="942"/>
      <c r="AP177" s="942"/>
      <c r="AQ177" s="942"/>
      <c r="AR177" s="942"/>
      <c r="AS177" s="942"/>
      <c r="AT177" s="942"/>
      <c r="AU177" s="942"/>
      <c r="AV177" s="942"/>
      <c r="AW177" s="942"/>
      <c r="AX177" s="654"/>
      <c r="AY177" s="654"/>
      <c r="AZ177" s="654"/>
      <c r="BA177" s="654"/>
      <c r="BB177" s="654"/>
      <c r="BC177" s="654"/>
      <c r="BD177" s="654"/>
      <c r="BE177" s="654"/>
      <c r="BF177" s="747"/>
      <c r="BG177" s="474"/>
      <c r="BH177" s="474"/>
      <c r="BI177" s="696"/>
      <c r="BJ177" s="697"/>
      <c r="BK177" s="697"/>
      <c r="BL177" s="697"/>
      <c r="BM177" s="697"/>
      <c r="BN177" s="697"/>
      <c r="BO177" s="697"/>
      <c r="BP177" s="697"/>
      <c r="BQ177" s="697"/>
      <c r="BR177" s="697"/>
      <c r="BS177" s="697"/>
      <c r="BT177" s="697"/>
      <c r="BU177" s="697"/>
      <c r="BV177" s="698"/>
      <c r="BW177" s="699"/>
      <c r="BX177" s="700"/>
      <c r="BY177" s="656"/>
      <c r="BZ177" s="657"/>
      <c r="CA177" s="695"/>
      <c r="CB177" s="695"/>
      <c r="CC177" s="695"/>
      <c r="CD177" s="695"/>
      <c r="CE177" s="695"/>
      <c r="CF177" s="805"/>
      <c r="CG177" s="808"/>
      <c r="CH177" s="695"/>
      <c r="CI177" s="695"/>
      <c r="CJ177" s="695"/>
      <c r="CK177" s="695"/>
      <c r="CL177" s="754"/>
      <c r="CM177" s="832"/>
      <c r="CN177" s="695"/>
      <c r="CO177" s="695"/>
      <c r="CP177" s="695"/>
      <c r="CQ177" s="695"/>
      <c r="CR177" s="754"/>
      <c r="CT177" s="938"/>
      <c r="CU177" s="938"/>
      <c r="CV177" s="938"/>
      <c r="CW177" s="938"/>
      <c r="CX177" s="938"/>
      <c r="CY177" s="938"/>
      <c r="CZ177" s="938"/>
      <c r="DA177" s="938"/>
      <c r="DB177" s="938"/>
      <c r="DC177" s="938"/>
      <c r="DD177" s="938"/>
      <c r="DE177" s="938"/>
      <c r="DF177" s="938"/>
      <c r="DG177" s="938"/>
      <c r="DH177" s="938"/>
      <c r="DI177" s="938"/>
      <c r="DJ177" s="938"/>
      <c r="DK177" s="938"/>
      <c r="DL177" s="938"/>
      <c r="DM177" s="938"/>
      <c r="DN177" s="938"/>
      <c r="DO177" s="938"/>
      <c r="DP177" s="938"/>
      <c r="DQ177" s="938"/>
      <c r="DR177" s="938"/>
      <c r="DS177" s="938"/>
      <c r="DT177" s="938"/>
      <c r="DU177" s="938"/>
      <c r="DV177" s="938"/>
      <c r="DW177" s="938"/>
      <c r="DX177" s="938"/>
      <c r="DY177" s="938"/>
      <c r="DZ177" s="938"/>
      <c r="EA177" s="938"/>
      <c r="EB177" s="938"/>
      <c r="EC177" s="938"/>
      <c r="ED177" s="938"/>
      <c r="EE177" s="938"/>
      <c r="EF177" s="938"/>
      <c r="EG177" s="938"/>
      <c r="EH177" s="938"/>
      <c r="EI177" s="938"/>
      <c r="EJ177" s="938"/>
      <c r="EK177" s="938"/>
      <c r="EL177" s="938"/>
      <c r="EM177" s="938"/>
      <c r="EN177" s="938"/>
      <c r="EO177" s="938"/>
      <c r="EP177" s="938"/>
      <c r="EQ177" s="938"/>
      <c r="ER177" s="938"/>
      <c r="ES177" s="938"/>
      <c r="ET177" s="938"/>
      <c r="EU177" s="938"/>
      <c r="EV177" s="938"/>
      <c r="EW177" s="938"/>
      <c r="EX177" s="938"/>
      <c r="EY177" s="938"/>
      <c r="EZ177" s="938"/>
      <c r="FA177" s="938"/>
      <c r="FB177" s="938"/>
      <c r="FC177" s="938"/>
      <c r="FD177" s="938"/>
      <c r="FE177" s="938"/>
      <c r="FF177" s="938"/>
      <c r="FG177" s="938"/>
      <c r="FH177" s="938"/>
      <c r="FI177" s="938"/>
      <c r="FJ177" s="475"/>
      <c r="FK177" s="903"/>
      <c r="FL177" s="903"/>
      <c r="FM177" s="903"/>
      <c r="FN177" s="903"/>
      <c r="FO177" s="903"/>
      <c r="FP177" s="903"/>
      <c r="FQ177" s="903"/>
      <c r="FR177" s="903"/>
      <c r="FS177" s="903"/>
      <c r="FT177" s="903"/>
      <c r="FU177" s="903"/>
      <c r="FV177" s="903"/>
      <c r="FW177" s="903"/>
      <c r="FX177" s="903"/>
      <c r="FY177" s="903"/>
      <c r="FZ177" s="903"/>
      <c r="GA177" s="903"/>
      <c r="GB177" s="903"/>
      <c r="GC177" s="903"/>
      <c r="GD177" s="903"/>
      <c r="GE177" s="903"/>
      <c r="GF177" s="903"/>
      <c r="GG177" s="903"/>
      <c r="GH177" s="903"/>
      <c r="GI177" s="903"/>
      <c r="GJ177" s="903"/>
      <c r="GK177" s="903"/>
    </row>
    <row r="178" spans="1:193" ht="4.5" customHeight="1" x14ac:dyDescent="0.15">
      <c r="A178" s="973"/>
      <c r="B178" s="972"/>
      <c r="C178" s="972"/>
      <c r="D178" s="972"/>
      <c r="E178" s="972"/>
      <c r="F178" s="972"/>
      <c r="G178" s="972"/>
      <c r="H178" s="972"/>
      <c r="I178" s="972"/>
      <c r="J178" s="972"/>
      <c r="K178" s="638"/>
      <c r="L178" s="638"/>
      <c r="M178" s="638"/>
      <c r="N178" s="638"/>
      <c r="O178" s="638"/>
      <c r="P178" s="942"/>
      <c r="Q178" s="942"/>
      <c r="R178" s="942"/>
      <c r="S178" s="942"/>
      <c r="T178" s="942"/>
      <c r="U178" s="942"/>
      <c r="V178" s="942"/>
      <c r="W178" s="942"/>
      <c r="X178" s="942"/>
      <c r="Y178" s="942"/>
      <c r="Z178" s="654"/>
      <c r="AA178" s="654"/>
      <c r="AB178" s="654"/>
      <c r="AC178" s="654"/>
      <c r="AD178" s="654"/>
      <c r="AE178" s="654"/>
      <c r="AF178" s="654"/>
      <c r="AG178" s="654"/>
      <c r="AH178" s="654"/>
      <c r="AI178" s="945"/>
      <c r="AJ178" s="946"/>
      <c r="AK178" s="946"/>
      <c r="AL178" s="946"/>
      <c r="AM178" s="947"/>
      <c r="AN178" s="942"/>
      <c r="AO178" s="942"/>
      <c r="AP178" s="942"/>
      <c r="AQ178" s="942"/>
      <c r="AR178" s="942"/>
      <c r="AS178" s="942"/>
      <c r="AT178" s="942"/>
      <c r="AU178" s="942"/>
      <c r="AV178" s="942"/>
      <c r="AW178" s="942"/>
      <c r="AX178" s="654"/>
      <c r="AY178" s="654"/>
      <c r="AZ178" s="654"/>
      <c r="BA178" s="654"/>
      <c r="BB178" s="654"/>
      <c r="BC178" s="654"/>
      <c r="BD178" s="654"/>
      <c r="BE178" s="654"/>
      <c r="BF178" s="747"/>
      <c r="BG178" s="474"/>
      <c r="BH178" s="474"/>
      <c r="BI178" s="696"/>
      <c r="BJ178" s="697"/>
      <c r="BK178" s="697"/>
      <c r="BL178" s="697"/>
      <c r="BM178" s="697"/>
      <c r="BN178" s="697"/>
      <c r="BO178" s="697"/>
      <c r="BP178" s="697"/>
      <c r="BQ178" s="697"/>
      <c r="BR178" s="697"/>
      <c r="BS178" s="697"/>
      <c r="BT178" s="697"/>
      <c r="BU178" s="697"/>
      <c r="BV178" s="698"/>
      <c r="BW178" s="699"/>
      <c r="BX178" s="700"/>
      <c r="BY178" s="656"/>
      <c r="BZ178" s="657"/>
      <c r="CA178" s="695"/>
      <c r="CB178" s="695"/>
      <c r="CC178" s="695"/>
      <c r="CD178" s="695"/>
      <c r="CE178" s="695"/>
      <c r="CF178" s="805"/>
      <c r="CG178" s="808"/>
      <c r="CH178" s="695"/>
      <c r="CI178" s="695"/>
      <c r="CJ178" s="695"/>
      <c r="CK178" s="695"/>
      <c r="CL178" s="754"/>
      <c r="CM178" s="832"/>
      <c r="CN178" s="695"/>
      <c r="CO178" s="695"/>
      <c r="CP178" s="695"/>
      <c r="CQ178" s="695"/>
      <c r="CR178" s="754"/>
      <c r="CT178" s="592" t="s">
        <v>467</v>
      </c>
      <c r="CU178" s="592"/>
      <c r="CV178" s="592"/>
      <c r="CW178" s="593" t="s">
        <v>468</v>
      </c>
      <c r="CX178" s="593"/>
      <c r="CY178" s="593"/>
      <c r="CZ178" s="593"/>
      <c r="DA178" s="593"/>
      <c r="DB178" s="593"/>
      <c r="DC178" s="593"/>
      <c r="DD178" s="593"/>
      <c r="DE178" s="593"/>
      <c r="DF178" s="593"/>
      <c r="DG178" s="593"/>
      <c r="DH178" s="593"/>
      <c r="DI178" s="593"/>
      <c r="DJ178" s="593"/>
      <c r="DK178" s="593"/>
      <c r="DL178" s="593"/>
      <c r="DM178" s="593"/>
      <c r="DN178" s="593"/>
      <c r="DO178" s="593"/>
      <c r="DP178" s="593"/>
      <c r="DQ178" s="593"/>
      <c r="DR178" s="545"/>
      <c r="DS178" s="545"/>
      <c r="DT178" s="545"/>
      <c r="DU178" s="545"/>
      <c r="DV178" s="592" t="s">
        <v>467</v>
      </c>
      <c r="DW178" s="592"/>
      <c r="DX178" s="592"/>
      <c r="DY178" s="593" t="s">
        <v>473</v>
      </c>
      <c r="DZ178" s="593"/>
      <c r="EA178" s="593"/>
      <c r="EB178" s="593"/>
      <c r="EC178" s="593"/>
      <c r="ED178" s="593"/>
      <c r="EE178" s="593"/>
      <c r="EF178" s="593"/>
      <c r="EG178" s="593"/>
      <c r="EH178" s="593"/>
      <c r="EI178" s="593"/>
      <c r="EJ178" s="593"/>
      <c r="EK178" s="593"/>
      <c r="EL178" s="593"/>
      <c r="EM178" s="593"/>
      <c r="EN178" s="593"/>
      <c r="EO178" s="593"/>
      <c r="EP178" s="593"/>
      <c r="EQ178" s="593"/>
      <c r="ER178" s="593"/>
      <c r="ES178" s="593"/>
      <c r="ET178" s="519"/>
      <c r="FK178" s="903"/>
      <c r="FL178" s="903"/>
      <c r="FM178" s="903"/>
      <c r="FN178" s="903"/>
      <c r="FO178" s="903"/>
      <c r="FP178" s="903"/>
      <c r="FQ178" s="903"/>
      <c r="FR178" s="903"/>
      <c r="FS178" s="903"/>
      <c r="FT178" s="903"/>
      <c r="FU178" s="903"/>
      <c r="FV178" s="903"/>
      <c r="FW178" s="903"/>
      <c r="FX178" s="903"/>
      <c r="FY178" s="903"/>
      <c r="FZ178" s="903"/>
      <c r="GA178" s="903"/>
      <c r="GB178" s="903"/>
      <c r="GC178" s="903"/>
      <c r="GD178" s="903"/>
      <c r="GE178" s="903"/>
      <c r="GF178" s="903"/>
      <c r="GG178" s="903"/>
      <c r="GH178" s="903"/>
      <c r="GI178" s="903"/>
      <c r="GJ178" s="903"/>
      <c r="GK178" s="903"/>
    </row>
    <row r="179" spans="1:193" ht="4.5" customHeight="1" x14ac:dyDescent="0.15">
      <c r="A179" s="974"/>
      <c r="B179" s="975"/>
      <c r="C179" s="975"/>
      <c r="D179" s="975"/>
      <c r="E179" s="975"/>
      <c r="F179" s="975"/>
      <c r="G179" s="975"/>
      <c r="H179" s="975"/>
      <c r="I179" s="975"/>
      <c r="J179" s="975"/>
      <c r="K179" s="960"/>
      <c r="L179" s="960"/>
      <c r="M179" s="960"/>
      <c r="N179" s="960"/>
      <c r="O179" s="960"/>
      <c r="P179" s="943"/>
      <c r="Q179" s="943"/>
      <c r="R179" s="943"/>
      <c r="S179" s="943"/>
      <c r="T179" s="943"/>
      <c r="U179" s="943"/>
      <c r="V179" s="943"/>
      <c r="W179" s="943"/>
      <c r="X179" s="943"/>
      <c r="Y179" s="943"/>
      <c r="Z179" s="951"/>
      <c r="AA179" s="951"/>
      <c r="AB179" s="951"/>
      <c r="AC179" s="951"/>
      <c r="AD179" s="951"/>
      <c r="AE179" s="951"/>
      <c r="AF179" s="951"/>
      <c r="AG179" s="951"/>
      <c r="AH179" s="951"/>
      <c r="AI179" s="948"/>
      <c r="AJ179" s="949"/>
      <c r="AK179" s="949"/>
      <c r="AL179" s="949"/>
      <c r="AM179" s="950"/>
      <c r="AN179" s="943"/>
      <c r="AO179" s="943"/>
      <c r="AP179" s="943"/>
      <c r="AQ179" s="943"/>
      <c r="AR179" s="943"/>
      <c r="AS179" s="943"/>
      <c r="AT179" s="943"/>
      <c r="AU179" s="943"/>
      <c r="AV179" s="943"/>
      <c r="AW179" s="943"/>
      <c r="AX179" s="951"/>
      <c r="AY179" s="951"/>
      <c r="AZ179" s="951"/>
      <c r="BA179" s="951"/>
      <c r="BB179" s="951"/>
      <c r="BC179" s="951"/>
      <c r="BD179" s="951"/>
      <c r="BE179" s="951"/>
      <c r="BF179" s="952"/>
      <c r="BG179" s="474"/>
      <c r="BH179" s="474"/>
      <c r="BI179" s="916" t="s">
        <v>69</v>
      </c>
      <c r="BJ179" s="917"/>
      <c r="BK179" s="917"/>
      <c r="BL179" s="917"/>
      <c r="BM179" s="917"/>
      <c r="BN179" s="917"/>
      <c r="BO179" s="917"/>
      <c r="BP179" s="917"/>
      <c r="BQ179" s="917"/>
      <c r="BR179" s="917"/>
      <c r="BS179" s="917"/>
      <c r="BT179" s="917"/>
      <c r="BU179" s="923" t="str">
        <f>入力シート!$AH$101</f>
        <v/>
      </c>
      <c r="BV179" s="924"/>
      <c r="BW179" s="929" t="str">
        <f>入力シート!AI101</f>
        <v/>
      </c>
      <c r="BX179" s="930"/>
      <c r="BY179" s="935" t="s">
        <v>234</v>
      </c>
      <c r="BZ179" s="829"/>
      <c r="CA179" s="695" t="str">
        <f>入力シート!$AA37</f>
        <v/>
      </c>
      <c r="CB179" s="695"/>
      <c r="CC179" s="695" t="str">
        <f>入力シート!$AB37</f>
        <v/>
      </c>
      <c r="CD179" s="695"/>
      <c r="CE179" s="829" t="s">
        <v>319</v>
      </c>
      <c r="CF179" s="830"/>
      <c r="CG179" s="808" t="str">
        <f>入力シート!$AD37</f>
        <v/>
      </c>
      <c r="CH179" s="695"/>
      <c r="CI179" s="695" t="str">
        <f>入力シート!$AE37</f>
        <v/>
      </c>
      <c r="CJ179" s="695"/>
      <c r="CK179" s="829" t="s">
        <v>320</v>
      </c>
      <c r="CL179" s="831"/>
      <c r="CM179" s="832" t="str">
        <f>入力シート!$AG37</f>
        <v/>
      </c>
      <c r="CN179" s="695"/>
      <c r="CO179" s="695" t="str">
        <f>入力シート!$AH37</f>
        <v/>
      </c>
      <c r="CP179" s="695"/>
      <c r="CQ179" s="829" t="s">
        <v>321</v>
      </c>
      <c r="CR179" s="831"/>
      <c r="CT179" s="592"/>
      <c r="CU179" s="592"/>
      <c r="CV179" s="592"/>
      <c r="CW179" s="594"/>
      <c r="CX179" s="594"/>
      <c r="CY179" s="594"/>
      <c r="CZ179" s="594"/>
      <c r="DA179" s="594"/>
      <c r="DB179" s="594"/>
      <c r="DC179" s="594"/>
      <c r="DD179" s="594"/>
      <c r="DE179" s="594"/>
      <c r="DF179" s="594"/>
      <c r="DG179" s="594"/>
      <c r="DH179" s="594"/>
      <c r="DI179" s="594"/>
      <c r="DJ179" s="594"/>
      <c r="DK179" s="594"/>
      <c r="DL179" s="594"/>
      <c r="DM179" s="594"/>
      <c r="DN179" s="594"/>
      <c r="DO179" s="594"/>
      <c r="DP179" s="594"/>
      <c r="DQ179" s="594"/>
      <c r="DR179" s="545"/>
      <c r="DS179" s="545"/>
      <c r="DT179" s="545"/>
      <c r="DU179" s="545"/>
      <c r="DV179" s="592"/>
      <c r="DW179" s="592"/>
      <c r="DX179" s="592"/>
      <c r="DY179" s="594"/>
      <c r="DZ179" s="594"/>
      <c r="EA179" s="594"/>
      <c r="EB179" s="594"/>
      <c r="EC179" s="594"/>
      <c r="ED179" s="594"/>
      <c r="EE179" s="594"/>
      <c r="EF179" s="594"/>
      <c r="EG179" s="594"/>
      <c r="EH179" s="594"/>
      <c r="EI179" s="594"/>
      <c r="EJ179" s="594"/>
      <c r="EK179" s="594"/>
      <c r="EL179" s="594"/>
      <c r="EM179" s="594"/>
      <c r="EN179" s="594"/>
      <c r="EO179" s="594"/>
      <c r="EP179" s="594"/>
      <c r="EQ179" s="594"/>
      <c r="ER179" s="594"/>
      <c r="ES179" s="594"/>
      <c r="ET179" s="519"/>
      <c r="FK179" s="904"/>
      <c r="FL179" s="904"/>
      <c r="FM179" s="904"/>
      <c r="FN179" s="904"/>
      <c r="FO179" s="904"/>
      <c r="FP179" s="904"/>
      <c r="FQ179" s="904"/>
      <c r="FR179" s="904"/>
      <c r="FS179" s="904"/>
      <c r="FT179" s="904"/>
      <c r="FU179" s="904"/>
      <c r="FV179" s="904"/>
      <c r="FW179" s="904"/>
      <c r="FX179" s="904"/>
      <c r="FY179" s="904"/>
      <c r="FZ179" s="904"/>
      <c r="GA179" s="904"/>
      <c r="GB179" s="904"/>
      <c r="GC179" s="904"/>
      <c r="GD179" s="904"/>
      <c r="GE179" s="904"/>
      <c r="GF179" s="904"/>
      <c r="GG179" s="904"/>
      <c r="GH179" s="904"/>
      <c r="GI179" s="904"/>
      <c r="GJ179" s="904"/>
      <c r="GK179" s="904"/>
    </row>
    <row r="180" spans="1:193" ht="4.5" customHeight="1" x14ac:dyDescent="0.15">
      <c r="A180" s="824" t="s">
        <v>17</v>
      </c>
      <c r="B180" s="825"/>
      <c r="C180" s="825"/>
      <c r="D180" s="825"/>
      <c r="E180" s="825"/>
      <c r="F180" s="825"/>
      <c r="G180" s="825"/>
      <c r="H180" s="825"/>
      <c r="I180" s="825"/>
      <c r="J180" s="825"/>
      <c r="K180" s="836" t="s">
        <v>397</v>
      </c>
      <c r="L180" s="837"/>
      <c r="M180" s="837"/>
      <c r="N180" s="837"/>
      <c r="O180" s="837"/>
      <c r="P180" s="837"/>
      <c r="Q180" s="837"/>
      <c r="R180" s="838"/>
      <c r="S180" s="860" t="str">
        <f>IF(OR($CA$153=1,$CC$153=1),入力シート!$B$95,"")</f>
        <v/>
      </c>
      <c r="T180" s="609"/>
      <c r="U180" s="609"/>
      <c r="V180" s="609"/>
      <c r="W180" s="609"/>
      <c r="X180" s="609"/>
      <c r="Y180" s="609"/>
      <c r="Z180" s="609"/>
      <c r="AA180" s="609"/>
      <c r="AB180" s="609"/>
      <c r="AC180" s="609"/>
      <c r="AD180" s="609"/>
      <c r="AE180" s="609"/>
      <c r="AF180" s="609"/>
      <c r="AG180" s="609"/>
      <c r="AH180" s="864" t="s">
        <v>235</v>
      </c>
      <c r="AI180" s="883" t="str">
        <f>IF($S$180="","",入力シート!$C$95)</f>
        <v/>
      </c>
      <c r="AJ180" s="884"/>
      <c r="AK180" s="884"/>
      <c r="AL180" s="884"/>
      <c r="AM180" s="884"/>
      <c r="AN180" s="609" t="s">
        <v>70</v>
      </c>
      <c r="AO180" s="609"/>
      <c r="AP180" s="881" t="str">
        <f>IF($S$180="","",入力シート!$C$95)</f>
        <v/>
      </c>
      <c r="AQ180" s="882"/>
      <c r="AR180" s="882"/>
      <c r="AS180" s="609" t="s">
        <v>236</v>
      </c>
      <c r="AT180" s="609"/>
      <c r="AU180" s="892" t="str">
        <f>IF($S$180="","",入力シート!$C$95)</f>
        <v/>
      </c>
      <c r="AV180" s="882"/>
      <c r="AW180" s="882"/>
      <c r="AX180" s="609" t="s">
        <v>197</v>
      </c>
      <c r="AY180" s="884"/>
      <c r="AZ180" s="602" t="s">
        <v>237</v>
      </c>
      <c r="BA180" s="602"/>
      <c r="BB180" s="602"/>
      <c r="BC180" s="602"/>
      <c r="BD180" s="602"/>
      <c r="BE180" s="602"/>
      <c r="BF180" s="811" t="s">
        <v>238</v>
      </c>
      <c r="BG180" s="481"/>
      <c r="BH180" s="474"/>
      <c r="BI180" s="918"/>
      <c r="BJ180" s="919"/>
      <c r="BK180" s="919"/>
      <c r="BL180" s="919"/>
      <c r="BM180" s="919"/>
      <c r="BN180" s="919"/>
      <c r="BO180" s="919"/>
      <c r="BP180" s="919"/>
      <c r="BQ180" s="919"/>
      <c r="BR180" s="920"/>
      <c r="BS180" s="919"/>
      <c r="BT180" s="920"/>
      <c r="BU180" s="925"/>
      <c r="BV180" s="926"/>
      <c r="BW180" s="931"/>
      <c r="BX180" s="932"/>
      <c r="BY180" s="935"/>
      <c r="BZ180" s="829"/>
      <c r="CA180" s="695"/>
      <c r="CB180" s="695"/>
      <c r="CC180" s="695"/>
      <c r="CD180" s="695"/>
      <c r="CE180" s="829"/>
      <c r="CF180" s="830"/>
      <c r="CG180" s="808"/>
      <c r="CH180" s="695"/>
      <c r="CI180" s="695"/>
      <c r="CJ180" s="695"/>
      <c r="CK180" s="829"/>
      <c r="CL180" s="831"/>
      <c r="CM180" s="832"/>
      <c r="CN180" s="695"/>
      <c r="CO180" s="695"/>
      <c r="CP180" s="695"/>
      <c r="CQ180" s="829"/>
      <c r="CR180" s="831"/>
      <c r="CT180" s="592"/>
      <c r="CU180" s="592"/>
      <c r="CV180" s="592"/>
      <c r="CW180" s="594"/>
      <c r="CX180" s="594"/>
      <c r="CY180" s="594"/>
      <c r="CZ180" s="594"/>
      <c r="DA180" s="594"/>
      <c r="DB180" s="594"/>
      <c r="DC180" s="594"/>
      <c r="DD180" s="594"/>
      <c r="DE180" s="594"/>
      <c r="DF180" s="594"/>
      <c r="DG180" s="594"/>
      <c r="DH180" s="594"/>
      <c r="DI180" s="594"/>
      <c r="DJ180" s="594"/>
      <c r="DK180" s="594"/>
      <c r="DL180" s="594"/>
      <c r="DM180" s="594"/>
      <c r="DN180" s="594"/>
      <c r="DO180" s="594"/>
      <c r="DP180" s="594"/>
      <c r="DQ180" s="594"/>
      <c r="DR180" s="545"/>
      <c r="DS180" s="545"/>
      <c r="DT180" s="545"/>
      <c r="DU180" s="545"/>
      <c r="DV180" s="592"/>
      <c r="DW180" s="592"/>
      <c r="DX180" s="592"/>
      <c r="DY180" s="594"/>
      <c r="DZ180" s="594"/>
      <c r="EA180" s="594"/>
      <c r="EB180" s="594"/>
      <c r="EC180" s="594"/>
      <c r="ED180" s="594"/>
      <c r="EE180" s="594"/>
      <c r="EF180" s="594"/>
      <c r="EG180" s="594"/>
      <c r="EH180" s="594"/>
      <c r="EI180" s="594"/>
      <c r="EJ180" s="594"/>
      <c r="EK180" s="594"/>
      <c r="EL180" s="594"/>
      <c r="EM180" s="594"/>
      <c r="EN180" s="594"/>
      <c r="EO180" s="594"/>
      <c r="EP180" s="594"/>
      <c r="EQ180" s="594"/>
      <c r="ER180" s="594"/>
      <c r="ES180" s="594"/>
      <c r="ET180" s="519"/>
      <c r="FK180" s="903" t="str">
        <f>IF(入力シート!$C$114="","",入力シート!$C$114)</f>
        <v/>
      </c>
      <c r="FL180" s="903"/>
      <c r="FM180" s="903"/>
      <c r="FN180" s="903"/>
      <c r="FO180" s="903"/>
      <c r="FP180" s="903"/>
      <c r="FQ180" s="903"/>
      <c r="FR180" s="903"/>
      <c r="FS180" s="903"/>
      <c r="FT180" s="903"/>
      <c r="FU180" s="903"/>
      <c r="FV180" s="903"/>
      <c r="FW180" s="903"/>
      <c r="FX180" s="903"/>
      <c r="FY180" s="903"/>
      <c r="FZ180" s="903"/>
      <c r="GA180" s="903"/>
      <c r="GB180" s="903"/>
      <c r="GC180" s="903"/>
      <c r="GD180" s="903"/>
      <c r="GE180" s="903"/>
      <c r="GF180" s="903"/>
      <c r="GG180" s="903"/>
      <c r="GH180" s="903"/>
      <c r="GI180" s="903"/>
      <c r="GJ180" s="903"/>
      <c r="GK180" s="903"/>
    </row>
    <row r="181" spans="1:193" ht="4.5" customHeight="1" x14ac:dyDescent="0.15">
      <c r="A181" s="826"/>
      <c r="B181" s="688"/>
      <c r="C181" s="688"/>
      <c r="D181" s="688"/>
      <c r="E181" s="688"/>
      <c r="F181" s="688"/>
      <c r="G181" s="688"/>
      <c r="H181" s="688"/>
      <c r="I181" s="688"/>
      <c r="J181" s="688"/>
      <c r="K181" s="836"/>
      <c r="L181" s="837"/>
      <c r="M181" s="837"/>
      <c r="N181" s="837"/>
      <c r="O181" s="837"/>
      <c r="P181" s="837"/>
      <c r="Q181" s="837"/>
      <c r="R181" s="838"/>
      <c r="S181" s="861"/>
      <c r="T181" s="862"/>
      <c r="U181" s="862"/>
      <c r="V181" s="862"/>
      <c r="W181" s="862"/>
      <c r="X181" s="862"/>
      <c r="Y181" s="862"/>
      <c r="Z181" s="862"/>
      <c r="AA181" s="862"/>
      <c r="AB181" s="862"/>
      <c r="AC181" s="862"/>
      <c r="AD181" s="862"/>
      <c r="AE181" s="862"/>
      <c r="AF181" s="862"/>
      <c r="AG181" s="862"/>
      <c r="AH181" s="880"/>
      <c r="AI181" s="884"/>
      <c r="AJ181" s="884"/>
      <c r="AK181" s="884"/>
      <c r="AL181" s="884"/>
      <c r="AM181" s="884"/>
      <c r="AN181" s="609"/>
      <c r="AO181" s="609"/>
      <c r="AP181" s="882"/>
      <c r="AQ181" s="882"/>
      <c r="AR181" s="882"/>
      <c r="AS181" s="609"/>
      <c r="AT181" s="609"/>
      <c r="AU181" s="882"/>
      <c r="AV181" s="882"/>
      <c r="AW181" s="882"/>
      <c r="AX181" s="884"/>
      <c r="AY181" s="884"/>
      <c r="AZ181" s="602"/>
      <c r="BA181" s="602"/>
      <c r="BB181" s="602"/>
      <c r="BC181" s="602"/>
      <c r="BD181" s="602"/>
      <c r="BE181" s="602"/>
      <c r="BF181" s="956"/>
      <c r="BG181" s="481"/>
      <c r="BH181" s="474"/>
      <c r="BI181" s="918"/>
      <c r="BJ181" s="919"/>
      <c r="BK181" s="919"/>
      <c r="BL181" s="919"/>
      <c r="BM181" s="919"/>
      <c r="BN181" s="919"/>
      <c r="BO181" s="919"/>
      <c r="BP181" s="919"/>
      <c r="BQ181" s="919"/>
      <c r="BR181" s="920"/>
      <c r="BS181" s="919"/>
      <c r="BT181" s="920"/>
      <c r="BU181" s="925"/>
      <c r="BV181" s="926"/>
      <c r="BW181" s="931"/>
      <c r="BX181" s="932"/>
      <c r="BY181" s="935"/>
      <c r="BZ181" s="829"/>
      <c r="CA181" s="695"/>
      <c r="CB181" s="695"/>
      <c r="CC181" s="695"/>
      <c r="CD181" s="695"/>
      <c r="CE181" s="829"/>
      <c r="CF181" s="830"/>
      <c r="CG181" s="808"/>
      <c r="CH181" s="695"/>
      <c r="CI181" s="695"/>
      <c r="CJ181" s="695"/>
      <c r="CK181" s="829"/>
      <c r="CL181" s="831"/>
      <c r="CM181" s="832"/>
      <c r="CN181" s="695"/>
      <c r="CO181" s="695"/>
      <c r="CP181" s="695"/>
      <c r="CQ181" s="829"/>
      <c r="CR181" s="831"/>
      <c r="CT181" s="592" t="s">
        <v>467</v>
      </c>
      <c r="CU181" s="592"/>
      <c r="CV181" s="592"/>
      <c r="CW181" s="594" t="s">
        <v>469</v>
      </c>
      <c r="CX181" s="594"/>
      <c r="CY181" s="594"/>
      <c r="CZ181" s="594"/>
      <c r="DA181" s="594"/>
      <c r="DB181" s="594"/>
      <c r="DC181" s="594"/>
      <c r="DD181" s="594"/>
      <c r="DE181" s="594"/>
      <c r="DF181" s="594"/>
      <c r="DG181" s="594"/>
      <c r="DH181" s="594"/>
      <c r="DI181" s="594"/>
      <c r="DJ181" s="594"/>
      <c r="DK181" s="594"/>
      <c r="DL181" s="594"/>
      <c r="DM181" s="594"/>
      <c r="DN181" s="594"/>
      <c r="DO181" s="594"/>
      <c r="DP181" s="594"/>
      <c r="DQ181" s="594"/>
      <c r="DR181" s="545"/>
      <c r="DS181" s="545"/>
      <c r="DT181" s="545"/>
      <c r="DU181" s="545"/>
      <c r="DV181" s="592" t="s">
        <v>467</v>
      </c>
      <c r="DW181" s="592"/>
      <c r="DX181" s="592"/>
      <c r="DY181" s="593"/>
      <c r="DZ181" s="593"/>
      <c r="EA181" s="593"/>
      <c r="EB181" s="593"/>
      <c r="EC181" s="593"/>
      <c r="ED181" s="593"/>
      <c r="EE181" s="593"/>
      <c r="EF181" s="593"/>
      <c r="EG181" s="593"/>
      <c r="EH181" s="593"/>
      <c r="EI181" s="593"/>
      <c r="EJ181" s="593"/>
      <c r="EK181" s="593"/>
      <c r="EL181" s="593"/>
      <c r="EM181" s="593"/>
      <c r="EN181" s="593"/>
      <c r="EO181" s="593"/>
      <c r="EP181" s="593"/>
      <c r="EQ181" s="593"/>
      <c r="ER181" s="593"/>
      <c r="ES181" s="593"/>
      <c r="ET181" s="519"/>
      <c r="FK181" s="903"/>
      <c r="FL181" s="903"/>
      <c r="FM181" s="903"/>
      <c r="FN181" s="903"/>
      <c r="FO181" s="903"/>
      <c r="FP181" s="903"/>
      <c r="FQ181" s="903"/>
      <c r="FR181" s="903"/>
      <c r="FS181" s="903"/>
      <c r="FT181" s="903"/>
      <c r="FU181" s="903"/>
      <c r="FV181" s="903"/>
      <c r="FW181" s="903"/>
      <c r="FX181" s="903"/>
      <c r="FY181" s="903"/>
      <c r="FZ181" s="903"/>
      <c r="GA181" s="903"/>
      <c r="GB181" s="903"/>
      <c r="GC181" s="903"/>
      <c r="GD181" s="903"/>
      <c r="GE181" s="903"/>
      <c r="GF181" s="903"/>
      <c r="GG181" s="903"/>
      <c r="GH181" s="903"/>
      <c r="GI181" s="903"/>
      <c r="GJ181" s="903"/>
      <c r="GK181" s="903"/>
    </row>
    <row r="182" spans="1:193" ht="4.5" customHeight="1" x14ac:dyDescent="0.15">
      <c r="A182" s="826"/>
      <c r="B182" s="688"/>
      <c r="C182" s="688"/>
      <c r="D182" s="688"/>
      <c r="E182" s="688"/>
      <c r="F182" s="688"/>
      <c r="G182" s="688"/>
      <c r="H182" s="688"/>
      <c r="I182" s="688"/>
      <c r="J182" s="688"/>
      <c r="K182" s="836"/>
      <c r="L182" s="837"/>
      <c r="M182" s="837"/>
      <c r="N182" s="837"/>
      <c r="O182" s="837"/>
      <c r="P182" s="837"/>
      <c r="Q182" s="837"/>
      <c r="R182" s="838"/>
      <c r="S182" s="861"/>
      <c r="T182" s="862"/>
      <c r="U182" s="862"/>
      <c r="V182" s="862"/>
      <c r="W182" s="862"/>
      <c r="X182" s="862"/>
      <c r="Y182" s="862"/>
      <c r="Z182" s="862"/>
      <c r="AA182" s="862"/>
      <c r="AB182" s="862"/>
      <c r="AC182" s="862"/>
      <c r="AD182" s="862"/>
      <c r="AE182" s="862"/>
      <c r="AF182" s="862"/>
      <c r="AG182" s="862"/>
      <c r="AH182" s="880"/>
      <c r="AI182" s="884"/>
      <c r="AJ182" s="884"/>
      <c r="AK182" s="884"/>
      <c r="AL182" s="884"/>
      <c r="AM182" s="884"/>
      <c r="AN182" s="609"/>
      <c r="AO182" s="609"/>
      <c r="AP182" s="882"/>
      <c r="AQ182" s="882"/>
      <c r="AR182" s="882"/>
      <c r="AS182" s="609"/>
      <c r="AT182" s="609"/>
      <c r="AU182" s="882"/>
      <c r="AV182" s="882"/>
      <c r="AW182" s="882"/>
      <c r="AX182" s="884"/>
      <c r="AY182" s="884"/>
      <c r="AZ182" s="602"/>
      <c r="BA182" s="602"/>
      <c r="BB182" s="602"/>
      <c r="BC182" s="602"/>
      <c r="BD182" s="602"/>
      <c r="BE182" s="602"/>
      <c r="BF182" s="956"/>
      <c r="BG182" s="481"/>
      <c r="BH182" s="474"/>
      <c r="BI182" s="921"/>
      <c r="BJ182" s="922"/>
      <c r="BK182" s="922"/>
      <c r="BL182" s="922"/>
      <c r="BM182" s="922"/>
      <c r="BN182" s="922"/>
      <c r="BO182" s="922"/>
      <c r="BP182" s="922"/>
      <c r="BQ182" s="922"/>
      <c r="BR182" s="922"/>
      <c r="BS182" s="922"/>
      <c r="BT182" s="922"/>
      <c r="BU182" s="927"/>
      <c r="BV182" s="928"/>
      <c r="BW182" s="933"/>
      <c r="BX182" s="934"/>
      <c r="BY182" s="935"/>
      <c r="BZ182" s="829"/>
      <c r="CA182" s="695"/>
      <c r="CB182" s="695"/>
      <c r="CC182" s="695"/>
      <c r="CD182" s="695"/>
      <c r="CE182" s="829"/>
      <c r="CF182" s="830"/>
      <c r="CG182" s="808"/>
      <c r="CH182" s="695"/>
      <c r="CI182" s="695"/>
      <c r="CJ182" s="695"/>
      <c r="CK182" s="829"/>
      <c r="CL182" s="831"/>
      <c r="CM182" s="832"/>
      <c r="CN182" s="695"/>
      <c r="CO182" s="695"/>
      <c r="CP182" s="695"/>
      <c r="CQ182" s="829"/>
      <c r="CR182" s="831"/>
      <c r="CT182" s="592"/>
      <c r="CU182" s="592"/>
      <c r="CV182" s="592"/>
      <c r="CW182" s="594"/>
      <c r="CX182" s="594"/>
      <c r="CY182" s="594"/>
      <c r="CZ182" s="594"/>
      <c r="DA182" s="594"/>
      <c r="DB182" s="594"/>
      <c r="DC182" s="594"/>
      <c r="DD182" s="594"/>
      <c r="DE182" s="594"/>
      <c r="DF182" s="594"/>
      <c r="DG182" s="594"/>
      <c r="DH182" s="594"/>
      <c r="DI182" s="594"/>
      <c r="DJ182" s="594"/>
      <c r="DK182" s="594"/>
      <c r="DL182" s="594"/>
      <c r="DM182" s="594"/>
      <c r="DN182" s="594"/>
      <c r="DO182" s="594"/>
      <c r="DP182" s="594"/>
      <c r="DQ182" s="594"/>
      <c r="DR182" s="545"/>
      <c r="DS182" s="545"/>
      <c r="DT182" s="545"/>
      <c r="DU182" s="545"/>
      <c r="DV182" s="592"/>
      <c r="DW182" s="592"/>
      <c r="DX182" s="592"/>
      <c r="DY182" s="594"/>
      <c r="DZ182" s="594"/>
      <c r="EA182" s="594"/>
      <c r="EB182" s="594"/>
      <c r="EC182" s="594"/>
      <c r="ED182" s="594"/>
      <c r="EE182" s="594"/>
      <c r="EF182" s="594"/>
      <c r="EG182" s="594"/>
      <c r="EH182" s="594"/>
      <c r="EI182" s="594"/>
      <c r="EJ182" s="594"/>
      <c r="EK182" s="594"/>
      <c r="EL182" s="594"/>
      <c r="EM182" s="594"/>
      <c r="EN182" s="594"/>
      <c r="EO182" s="594"/>
      <c r="EP182" s="594"/>
      <c r="EQ182" s="594"/>
      <c r="ER182" s="594"/>
      <c r="ES182" s="594"/>
      <c r="ET182" s="519"/>
      <c r="FK182" s="903"/>
      <c r="FL182" s="903"/>
      <c r="FM182" s="903"/>
      <c r="FN182" s="903"/>
      <c r="FO182" s="903"/>
      <c r="FP182" s="903"/>
      <c r="FQ182" s="903"/>
      <c r="FR182" s="903"/>
      <c r="FS182" s="903"/>
      <c r="FT182" s="903"/>
      <c r="FU182" s="903"/>
      <c r="FV182" s="903"/>
      <c r="FW182" s="903"/>
      <c r="FX182" s="903"/>
      <c r="FY182" s="903"/>
      <c r="FZ182" s="903"/>
      <c r="GA182" s="903"/>
      <c r="GB182" s="903"/>
      <c r="GC182" s="903"/>
      <c r="GD182" s="903"/>
      <c r="GE182" s="903"/>
      <c r="GF182" s="903"/>
      <c r="GG182" s="903"/>
      <c r="GH182" s="903"/>
      <c r="GI182" s="903"/>
      <c r="GJ182" s="903"/>
      <c r="GK182" s="903"/>
    </row>
    <row r="183" spans="1:193" ht="4.5" customHeight="1" x14ac:dyDescent="0.15">
      <c r="A183" s="826"/>
      <c r="B183" s="688"/>
      <c r="C183" s="688"/>
      <c r="D183" s="688"/>
      <c r="E183" s="688"/>
      <c r="F183" s="688"/>
      <c r="G183" s="688"/>
      <c r="H183" s="688"/>
      <c r="I183" s="688"/>
      <c r="J183" s="688"/>
      <c r="K183" s="836"/>
      <c r="L183" s="837"/>
      <c r="M183" s="837"/>
      <c r="N183" s="837"/>
      <c r="O183" s="837"/>
      <c r="P183" s="837"/>
      <c r="Q183" s="837"/>
      <c r="R183" s="838"/>
      <c r="S183" s="861"/>
      <c r="T183" s="862"/>
      <c r="U183" s="862"/>
      <c r="V183" s="862"/>
      <c r="W183" s="862"/>
      <c r="X183" s="862"/>
      <c r="Y183" s="862"/>
      <c r="Z183" s="862"/>
      <c r="AA183" s="862"/>
      <c r="AB183" s="862"/>
      <c r="AC183" s="862"/>
      <c r="AD183" s="862"/>
      <c r="AE183" s="862"/>
      <c r="AF183" s="862"/>
      <c r="AG183" s="862"/>
      <c r="AH183" s="880"/>
      <c r="AI183" s="884"/>
      <c r="AJ183" s="884"/>
      <c r="AK183" s="884"/>
      <c r="AL183" s="884"/>
      <c r="AM183" s="884"/>
      <c r="AN183" s="609"/>
      <c r="AO183" s="609"/>
      <c r="AP183" s="882"/>
      <c r="AQ183" s="882"/>
      <c r="AR183" s="882"/>
      <c r="AS183" s="609"/>
      <c r="AT183" s="609"/>
      <c r="AU183" s="882"/>
      <c r="AV183" s="882"/>
      <c r="AW183" s="882"/>
      <c r="AX183" s="884"/>
      <c r="AY183" s="884"/>
      <c r="AZ183" s="602"/>
      <c r="BA183" s="602"/>
      <c r="BB183" s="602"/>
      <c r="BC183" s="602"/>
      <c r="BD183" s="602"/>
      <c r="BE183" s="602"/>
      <c r="BF183" s="956"/>
      <c r="BG183" s="481"/>
      <c r="BH183" s="474"/>
      <c r="BI183" s="696" t="s">
        <v>239</v>
      </c>
      <c r="BJ183" s="697"/>
      <c r="BK183" s="697"/>
      <c r="BL183" s="697"/>
      <c r="BM183" s="697"/>
      <c r="BN183" s="697"/>
      <c r="BO183" s="697"/>
      <c r="BP183" s="697"/>
      <c r="BQ183" s="697"/>
      <c r="BR183" s="697"/>
      <c r="BS183" s="697"/>
      <c r="BT183" s="697"/>
      <c r="BU183" s="697"/>
      <c r="BV183" s="698"/>
      <c r="BW183" s="699">
        <v>465</v>
      </c>
      <c r="BX183" s="700"/>
      <c r="BY183" s="656"/>
      <c r="BZ183" s="657"/>
      <c r="CA183" s="695" t="str">
        <f>入力シート!$AA38</f>
        <v/>
      </c>
      <c r="CB183" s="695"/>
      <c r="CC183" s="695" t="str">
        <f>入力シート!$AB38</f>
        <v/>
      </c>
      <c r="CD183" s="695"/>
      <c r="CE183" s="695" t="str">
        <f>入力シート!$AC38</f>
        <v/>
      </c>
      <c r="CF183" s="805"/>
      <c r="CG183" s="808" t="str">
        <f>入力シート!$AD38</f>
        <v/>
      </c>
      <c r="CH183" s="695"/>
      <c r="CI183" s="695" t="str">
        <f>入力シート!$AE38</f>
        <v/>
      </c>
      <c r="CJ183" s="695"/>
      <c r="CK183" s="695" t="str">
        <f>入力シート!$AF38</f>
        <v/>
      </c>
      <c r="CL183" s="754"/>
      <c r="CM183" s="832" t="str">
        <f>入力シート!$AG38</f>
        <v/>
      </c>
      <c r="CN183" s="695"/>
      <c r="CO183" s="695" t="str">
        <f>入力シート!$AH38</f>
        <v/>
      </c>
      <c r="CP183" s="695"/>
      <c r="CQ183" s="695" t="str">
        <f>入力シート!$AI38</f>
        <v/>
      </c>
      <c r="CR183" s="754"/>
      <c r="CT183" s="592"/>
      <c r="CU183" s="592"/>
      <c r="CV183" s="592"/>
      <c r="CW183" s="594"/>
      <c r="CX183" s="594"/>
      <c r="CY183" s="594"/>
      <c r="CZ183" s="594"/>
      <c r="DA183" s="594"/>
      <c r="DB183" s="594"/>
      <c r="DC183" s="594"/>
      <c r="DD183" s="594"/>
      <c r="DE183" s="594"/>
      <c r="DF183" s="594"/>
      <c r="DG183" s="594"/>
      <c r="DH183" s="594"/>
      <c r="DI183" s="594"/>
      <c r="DJ183" s="594"/>
      <c r="DK183" s="594"/>
      <c r="DL183" s="594"/>
      <c r="DM183" s="594"/>
      <c r="DN183" s="594"/>
      <c r="DO183" s="594"/>
      <c r="DP183" s="594"/>
      <c r="DQ183" s="594"/>
      <c r="DR183" s="545"/>
      <c r="DS183" s="545"/>
      <c r="DT183" s="545"/>
      <c r="DU183" s="545"/>
      <c r="DV183" s="592"/>
      <c r="DW183" s="592"/>
      <c r="DX183" s="592"/>
      <c r="DY183" s="594"/>
      <c r="DZ183" s="594"/>
      <c r="EA183" s="594"/>
      <c r="EB183" s="594"/>
      <c r="EC183" s="594"/>
      <c r="ED183" s="594"/>
      <c r="EE183" s="594"/>
      <c r="EF183" s="594"/>
      <c r="EG183" s="594"/>
      <c r="EH183" s="594"/>
      <c r="EI183" s="594"/>
      <c r="EJ183" s="594"/>
      <c r="EK183" s="594"/>
      <c r="EL183" s="594"/>
      <c r="EM183" s="594"/>
      <c r="EN183" s="594"/>
      <c r="EO183" s="594"/>
      <c r="EP183" s="594"/>
      <c r="EQ183" s="594"/>
      <c r="ER183" s="594"/>
      <c r="ES183" s="594"/>
      <c r="ET183" s="519"/>
      <c r="FK183" s="903"/>
      <c r="FL183" s="903"/>
      <c r="FM183" s="903"/>
      <c r="FN183" s="903"/>
      <c r="FO183" s="903"/>
      <c r="FP183" s="903"/>
      <c r="FQ183" s="903"/>
      <c r="FR183" s="903"/>
      <c r="FS183" s="903"/>
      <c r="FT183" s="903"/>
      <c r="FU183" s="903"/>
      <c r="FV183" s="903"/>
      <c r="FW183" s="903"/>
      <c r="FX183" s="903"/>
      <c r="FY183" s="903"/>
      <c r="FZ183" s="903"/>
      <c r="GA183" s="903"/>
      <c r="GB183" s="903"/>
      <c r="GC183" s="903"/>
      <c r="GD183" s="903"/>
      <c r="GE183" s="903"/>
      <c r="GF183" s="903"/>
      <c r="GG183" s="903"/>
      <c r="GH183" s="903"/>
      <c r="GI183" s="903"/>
      <c r="GJ183" s="903"/>
      <c r="GK183" s="903"/>
    </row>
    <row r="184" spans="1:193" ht="4.5" customHeight="1" x14ac:dyDescent="0.15">
      <c r="A184" s="826"/>
      <c r="B184" s="688"/>
      <c r="C184" s="688"/>
      <c r="D184" s="688"/>
      <c r="E184" s="688"/>
      <c r="F184" s="688"/>
      <c r="G184" s="688"/>
      <c r="H184" s="688"/>
      <c r="I184" s="688"/>
      <c r="J184" s="688"/>
      <c r="K184" s="839"/>
      <c r="L184" s="840"/>
      <c r="M184" s="840"/>
      <c r="N184" s="840"/>
      <c r="O184" s="840"/>
      <c r="P184" s="840"/>
      <c r="Q184" s="840"/>
      <c r="R184" s="841"/>
      <c r="S184" s="863"/>
      <c r="T184" s="864"/>
      <c r="U184" s="864"/>
      <c r="V184" s="864"/>
      <c r="W184" s="864"/>
      <c r="X184" s="864"/>
      <c r="Y184" s="864"/>
      <c r="Z184" s="864"/>
      <c r="AA184" s="864"/>
      <c r="AB184" s="864"/>
      <c r="AC184" s="864"/>
      <c r="AD184" s="864"/>
      <c r="AE184" s="864"/>
      <c r="AF184" s="864"/>
      <c r="AG184" s="864"/>
      <c r="AH184" s="879"/>
      <c r="AI184" s="884"/>
      <c r="AJ184" s="884"/>
      <c r="AK184" s="884"/>
      <c r="AL184" s="884"/>
      <c r="AM184" s="884"/>
      <c r="AN184" s="609"/>
      <c r="AO184" s="609"/>
      <c r="AP184" s="882"/>
      <c r="AQ184" s="882"/>
      <c r="AR184" s="882"/>
      <c r="AS184" s="609"/>
      <c r="AT184" s="609"/>
      <c r="AU184" s="882"/>
      <c r="AV184" s="882"/>
      <c r="AW184" s="882"/>
      <c r="AX184" s="884"/>
      <c r="AY184" s="884"/>
      <c r="AZ184" s="602"/>
      <c r="BA184" s="602"/>
      <c r="BB184" s="602"/>
      <c r="BC184" s="602"/>
      <c r="BD184" s="602"/>
      <c r="BE184" s="602"/>
      <c r="BF184" s="809"/>
      <c r="BG184" s="481"/>
      <c r="BH184" s="474"/>
      <c r="BI184" s="696"/>
      <c r="BJ184" s="697"/>
      <c r="BK184" s="697"/>
      <c r="BL184" s="697"/>
      <c r="BM184" s="697"/>
      <c r="BN184" s="697"/>
      <c r="BO184" s="697"/>
      <c r="BP184" s="697"/>
      <c r="BQ184" s="697"/>
      <c r="BR184" s="697"/>
      <c r="BS184" s="697"/>
      <c r="BT184" s="697"/>
      <c r="BU184" s="697"/>
      <c r="BV184" s="698"/>
      <c r="BW184" s="699"/>
      <c r="BX184" s="700"/>
      <c r="BY184" s="656"/>
      <c r="BZ184" s="657"/>
      <c r="CA184" s="695"/>
      <c r="CB184" s="695"/>
      <c r="CC184" s="695"/>
      <c r="CD184" s="695"/>
      <c r="CE184" s="695"/>
      <c r="CF184" s="805"/>
      <c r="CG184" s="808"/>
      <c r="CH184" s="695"/>
      <c r="CI184" s="695"/>
      <c r="CJ184" s="695"/>
      <c r="CK184" s="695"/>
      <c r="CL184" s="754"/>
      <c r="CM184" s="832"/>
      <c r="CN184" s="695"/>
      <c r="CO184" s="695"/>
      <c r="CP184" s="695"/>
      <c r="CQ184" s="695"/>
      <c r="CR184" s="754"/>
      <c r="CT184" s="592" t="s">
        <v>467</v>
      </c>
      <c r="CU184" s="592"/>
      <c r="CV184" s="592"/>
      <c r="CW184" s="594" t="s">
        <v>470</v>
      </c>
      <c r="CX184" s="594"/>
      <c r="CY184" s="594"/>
      <c r="CZ184" s="594"/>
      <c r="DA184" s="594"/>
      <c r="DB184" s="594"/>
      <c r="DC184" s="594"/>
      <c r="DD184" s="594"/>
      <c r="DE184" s="594"/>
      <c r="DF184" s="594"/>
      <c r="DG184" s="594"/>
      <c r="DH184" s="594"/>
      <c r="DI184" s="594"/>
      <c r="DJ184" s="594"/>
      <c r="DK184" s="594"/>
      <c r="DL184" s="594"/>
      <c r="DM184" s="594"/>
      <c r="DN184" s="594"/>
      <c r="DO184" s="594"/>
      <c r="DP184" s="594"/>
      <c r="DQ184" s="594"/>
      <c r="DR184" s="545"/>
      <c r="DS184" s="545"/>
      <c r="DT184" s="545"/>
      <c r="DU184" s="545"/>
      <c r="DV184" s="545"/>
      <c r="DW184" s="545"/>
      <c r="DX184" s="545"/>
      <c r="DY184" s="545"/>
      <c r="DZ184" s="545"/>
      <c r="EA184" s="545"/>
      <c r="EB184" s="545"/>
      <c r="EC184" s="545"/>
      <c r="ED184" s="545"/>
      <c r="EE184" s="545"/>
      <c r="EF184" s="545"/>
      <c r="EG184" s="545"/>
      <c r="EH184" s="545"/>
      <c r="EI184" s="545"/>
      <c r="EJ184" s="545"/>
      <c r="EK184" s="545"/>
      <c r="EL184" s="545"/>
      <c r="EM184" s="545"/>
      <c r="EN184" s="545"/>
      <c r="EO184" s="545"/>
      <c r="EP184" s="545"/>
      <c r="EQ184" s="545"/>
      <c r="ER184" s="545"/>
      <c r="ES184" s="519"/>
      <c r="ET184" s="519"/>
      <c r="FK184" s="903"/>
      <c r="FL184" s="903"/>
      <c r="FM184" s="903"/>
      <c r="FN184" s="903"/>
      <c r="FO184" s="903"/>
      <c r="FP184" s="903"/>
      <c r="FQ184" s="903"/>
      <c r="FR184" s="903"/>
      <c r="FS184" s="903"/>
      <c r="FT184" s="903"/>
      <c r="FU184" s="903"/>
      <c r="FV184" s="903"/>
      <c r="FW184" s="903"/>
      <c r="FX184" s="903"/>
      <c r="FY184" s="903"/>
      <c r="FZ184" s="903"/>
      <c r="GA184" s="903"/>
      <c r="GB184" s="903"/>
      <c r="GC184" s="903"/>
      <c r="GD184" s="903"/>
      <c r="GE184" s="903"/>
      <c r="GF184" s="903"/>
      <c r="GG184" s="903"/>
      <c r="GH184" s="903"/>
      <c r="GI184" s="903"/>
      <c r="GJ184" s="903"/>
      <c r="GK184" s="903"/>
    </row>
    <row r="185" spans="1:193" ht="4.5" customHeight="1" x14ac:dyDescent="0.15">
      <c r="A185" s="826"/>
      <c r="B185" s="688"/>
      <c r="C185" s="688"/>
      <c r="D185" s="688"/>
      <c r="E185" s="688"/>
      <c r="F185" s="688"/>
      <c r="G185" s="688"/>
      <c r="H185" s="688"/>
      <c r="I185" s="688"/>
      <c r="J185" s="688"/>
      <c r="K185" s="842" t="s">
        <v>398</v>
      </c>
      <c r="L185" s="843"/>
      <c r="M185" s="843"/>
      <c r="N185" s="843"/>
      <c r="O185" s="843"/>
      <c r="P185" s="843"/>
      <c r="Q185" s="843"/>
      <c r="R185" s="844"/>
      <c r="S185" s="865" t="str">
        <f>IF(OR($CE$153=1,$CG$153=1,$CI$153=1),入力シート!$K$95,"")</f>
        <v/>
      </c>
      <c r="T185" s="866"/>
      <c r="U185" s="866"/>
      <c r="V185" s="866"/>
      <c r="W185" s="866"/>
      <c r="X185" s="866"/>
      <c r="Y185" s="866"/>
      <c r="Z185" s="866"/>
      <c r="AA185" s="866"/>
      <c r="AB185" s="866"/>
      <c r="AC185" s="866"/>
      <c r="AD185" s="866"/>
      <c r="AE185" s="866"/>
      <c r="AF185" s="866"/>
      <c r="AG185" s="866"/>
      <c r="AH185" s="879" t="s">
        <v>240</v>
      </c>
      <c r="AI185" s="885" t="str">
        <f>IF($S$185="","",入力シート!$E$95)</f>
        <v/>
      </c>
      <c r="AJ185" s="886"/>
      <c r="AK185" s="886"/>
      <c r="AL185" s="886"/>
      <c r="AM185" s="886"/>
      <c r="AN185" s="879" t="s">
        <v>70</v>
      </c>
      <c r="AO185" s="879"/>
      <c r="AP185" s="888" t="str">
        <f>IF($S$185="","",入力シート!$E$95)</f>
        <v/>
      </c>
      <c r="AQ185" s="889"/>
      <c r="AR185" s="889"/>
      <c r="AS185" s="879" t="s">
        <v>236</v>
      </c>
      <c r="AT185" s="879"/>
      <c r="AU185" s="891" t="str">
        <f>IF($S$185="","",入力シート!$E$95)</f>
        <v/>
      </c>
      <c r="AV185" s="889"/>
      <c r="AW185" s="889"/>
      <c r="AX185" s="879" t="s">
        <v>197</v>
      </c>
      <c r="AY185" s="886"/>
      <c r="AZ185" s="866" t="str">
        <f>入力シート!$AI$95</f>
        <v/>
      </c>
      <c r="BA185" s="866"/>
      <c r="BB185" s="866"/>
      <c r="BC185" s="866"/>
      <c r="BD185" s="866"/>
      <c r="BE185" s="866"/>
      <c r="BF185" s="809" t="s">
        <v>241</v>
      </c>
      <c r="BG185" s="474"/>
      <c r="BH185" s="474"/>
      <c r="BI185" s="696"/>
      <c r="BJ185" s="697"/>
      <c r="BK185" s="697"/>
      <c r="BL185" s="697"/>
      <c r="BM185" s="697"/>
      <c r="BN185" s="697"/>
      <c r="BO185" s="697"/>
      <c r="BP185" s="697"/>
      <c r="BQ185" s="697"/>
      <c r="BR185" s="697"/>
      <c r="BS185" s="697"/>
      <c r="BT185" s="697"/>
      <c r="BU185" s="697"/>
      <c r="BV185" s="698"/>
      <c r="BW185" s="699"/>
      <c r="BX185" s="700"/>
      <c r="BY185" s="656"/>
      <c r="BZ185" s="657"/>
      <c r="CA185" s="695"/>
      <c r="CB185" s="695"/>
      <c r="CC185" s="695"/>
      <c r="CD185" s="695"/>
      <c r="CE185" s="695"/>
      <c r="CF185" s="805"/>
      <c r="CG185" s="808"/>
      <c r="CH185" s="695"/>
      <c r="CI185" s="695"/>
      <c r="CJ185" s="695"/>
      <c r="CK185" s="695"/>
      <c r="CL185" s="754"/>
      <c r="CM185" s="832"/>
      <c r="CN185" s="695"/>
      <c r="CO185" s="695"/>
      <c r="CP185" s="695"/>
      <c r="CQ185" s="695"/>
      <c r="CR185" s="754"/>
      <c r="CT185" s="592"/>
      <c r="CU185" s="592"/>
      <c r="CV185" s="592"/>
      <c r="CW185" s="594"/>
      <c r="CX185" s="594"/>
      <c r="CY185" s="594"/>
      <c r="CZ185" s="594"/>
      <c r="DA185" s="594"/>
      <c r="DB185" s="594"/>
      <c r="DC185" s="594"/>
      <c r="DD185" s="594"/>
      <c r="DE185" s="594"/>
      <c r="DF185" s="594"/>
      <c r="DG185" s="594"/>
      <c r="DH185" s="594"/>
      <c r="DI185" s="594"/>
      <c r="DJ185" s="594"/>
      <c r="DK185" s="594"/>
      <c r="DL185" s="594"/>
      <c r="DM185" s="594"/>
      <c r="DN185" s="594"/>
      <c r="DO185" s="594"/>
      <c r="DP185" s="594"/>
      <c r="DQ185" s="594"/>
      <c r="DR185" s="545"/>
      <c r="DS185" s="545"/>
      <c r="DT185" s="545"/>
      <c r="DU185" s="545"/>
      <c r="DV185" s="545"/>
      <c r="DW185" s="545"/>
      <c r="DX185" s="545"/>
      <c r="DY185" s="545"/>
      <c r="DZ185" s="545"/>
      <c r="EA185" s="545"/>
      <c r="EB185" s="545"/>
      <c r="EC185" s="545"/>
      <c r="ED185" s="545"/>
      <c r="EE185" s="595" t="s">
        <v>460</v>
      </c>
      <c r="EF185" s="595"/>
      <c r="EG185" s="595"/>
      <c r="EH185" s="595"/>
      <c r="EI185" s="595"/>
      <c r="EJ185" s="595"/>
      <c r="EK185" s="595"/>
      <c r="EL185" s="595"/>
      <c r="EM185" s="595" t="s">
        <v>461</v>
      </c>
      <c r="EN185" s="595"/>
      <c r="EO185" s="595"/>
      <c r="EP185" s="595"/>
      <c r="EQ185" s="595"/>
      <c r="ER185" s="595"/>
      <c r="ES185" s="595"/>
      <c r="ET185" s="595"/>
      <c r="EU185" s="606" t="s">
        <v>428</v>
      </c>
      <c r="EV185" s="599"/>
      <c r="EW185" s="599"/>
      <c r="EX185" s="599"/>
      <c r="EY185" s="599"/>
      <c r="EZ185" s="599"/>
      <c r="FA185" s="599"/>
      <c r="FB185" s="599" t="s">
        <v>430</v>
      </c>
      <c r="FC185" s="599"/>
      <c r="FD185" s="596" t="str">
        <f>IF(入力シート!P115=1,"●","")</f>
        <v/>
      </c>
      <c r="FE185" s="596"/>
      <c r="FF185" s="599" t="s">
        <v>431</v>
      </c>
      <c r="FG185" s="599"/>
      <c r="FH185" s="599"/>
      <c r="FI185" s="599" t="s">
        <v>432</v>
      </c>
      <c r="FJ185" s="596" t="str">
        <f>IF(入力シート!P115=2,"●","")</f>
        <v/>
      </c>
      <c r="FK185" s="596"/>
      <c r="FL185" s="599" t="s">
        <v>433</v>
      </c>
      <c r="FM185" s="599"/>
      <c r="FN185" s="599"/>
      <c r="FO185" s="599" t="s">
        <v>432</v>
      </c>
      <c r="FP185" s="596" t="str">
        <f>IF(入力シート!P115=3,"●","")</f>
        <v/>
      </c>
      <c r="FQ185" s="596"/>
      <c r="FR185" s="599" t="s">
        <v>434</v>
      </c>
      <c r="FS185" s="599"/>
      <c r="FT185" s="599"/>
      <c r="FU185" s="599"/>
      <c r="FV185" s="599"/>
      <c r="FW185" s="599" t="s">
        <v>432</v>
      </c>
      <c r="FX185" s="596" t="str">
        <f>IF(入力シート!P115=4,"●","")</f>
        <v/>
      </c>
      <c r="FY185" s="596"/>
      <c r="FZ185" s="599" t="s">
        <v>435</v>
      </c>
      <c r="GA185" s="599"/>
      <c r="GB185" s="599"/>
      <c r="GC185" s="599" t="s">
        <v>432</v>
      </c>
      <c r="GD185" s="596" t="str">
        <f>IF(入力シート!P115=5,"●","")</f>
        <v/>
      </c>
      <c r="GE185" s="596"/>
      <c r="GF185" s="599" t="s">
        <v>436</v>
      </c>
      <c r="GG185" s="599"/>
      <c r="GH185" s="599"/>
      <c r="GI185" s="599" t="s">
        <v>437</v>
      </c>
      <c r="GJ185" s="599"/>
      <c r="GK185" s="529"/>
    </row>
    <row r="186" spans="1:193" ht="4.5" customHeight="1" x14ac:dyDescent="0.15">
      <c r="A186" s="826"/>
      <c r="B186" s="688"/>
      <c r="C186" s="688"/>
      <c r="D186" s="688"/>
      <c r="E186" s="688"/>
      <c r="F186" s="688"/>
      <c r="G186" s="688"/>
      <c r="H186" s="688"/>
      <c r="I186" s="688"/>
      <c r="J186" s="688"/>
      <c r="K186" s="845"/>
      <c r="L186" s="846"/>
      <c r="M186" s="846"/>
      <c r="N186" s="846"/>
      <c r="O186" s="846"/>
      <c r="P186" s="846"/>
      <c r="Q186" s="846"/>
      <c r="R186" s="847"/>
      <c r="S186" s="860"/>
      <c r="T186" s="602"/>
      <c r="U186" s="602"/>
      <c r="V186" s="602"/>
      <c r="W186" s="602"/>
      <c r="X186" s="602"/>
      <c r="Y186" s="602"/>
      <c r="Z186" s="602"/>
      <c r="AA186" s="602"/>
      <c r="AB186" s="602"/>
      <c r="AC186" s="602"/>
      <c r="AD186" s="602"/>
      <c r="AE186" s="602"/>
      <c r="AF186" s="602"/>
      <c r="AG186" s="602"/>
      <c r="AH186" s="609"/>
      <c r="AI186" s="884"/>
      <c r="AJ186" s="884"/>
      <c r="AK186" s="884"/>
      <c r="AL186" s="884"/>
      <c r="AM186" s="884"/>
      <c r="AN186" s="609"/>
      <c r="AO186" s="609"/>
      <c r="AP186" s="882"/>
      <c r="AQ186" s="882"/>
      <c r="AR186" s="882"/>
      <c r="AS186" s="609"/>
      <c r="AT186" s="609"/>
      <c r="AU186" s="882"/>
      <c r="AV186" s="882"/>
      <c r="AW186" s="882"/>
      <c r="AX186" s="884"/>
      <c r="AY186" s="884"/>
      <c r="AZ186" s="602"/>
      <c r="BA186" s="602"/>
      <c r="BB186" s="602"/>
      <c r="BC186" s="602"/>
      <c r="BD186" s="602"/>
      <c r="BE186" s="602"/>
      <c r="BF186" s="810"/>
      <c r="BG186" s="474"/>
      <c r="BH186" s="474"/>
      <c r="BI186" s="696"/>
      <c r="BJ186" s="697"/>
      <c r="BK186" s="697"/>
      <c r="BL186" s="697"/>
      <c r="BM186" s="697"/>
      <c r="BN186" s="697"/>
      <c r="BO186" s="697"/>
      <c r="BP186" s="697"/>
      <c r="BQ186" s="697"/>
      <c r="BR186" s="697"/>
      <c r="BS186" s="697"/>
      <c r="BT186" s="697"/>
      <c r="BU186" s="697"/>
      <c r="BV186" s="698"/>
      <c r="BW186" s="699"/>
      <c r="BX186" s="700"/>
      <c r="BY186" s="656"/>
      <c r="BZ186" s="657"/>
      <c r="CA186" s="695"/>
      <c r="CB186" s="695"/>
      <c r="CC186" s="695"/>
      <c r="CD186" s="695"/>
      <c r="CE186" s="695"/>
      <c r="CF186" s="805"/>
      <c r="CG186" s="808"/>
      <c r="CH186" s="695"/>
      <c r="CI186" s="695"/>
      <c r="CJ186" s="695"/>
      <c r="CK186" s="695"/>
      <c r="CL186" s="754"/>
      <c r="CM186" s="832"/>
      <c r="CN186" s="695"/>
      <c r="CO186" s="695"/>
      <c r="CP186" s="695"/>
      <c r="CQ186" s="695"/>
      <c r="CR186" s="754"/>
      <c r="CT186" s="592"/>
      <c r="CU186" s="592"/>
      <c r="CV186" s="592"/>
      <c r="CW186" s="594"/>
      <c r="CX186" s="594"/>
      <c r="CY186" s="594"/>
      <c r="CZ186" s="594"/>
      <c r="DA186" s="594"/>
      <c r="DB186" s="594"/>
      <c r="DC186" s="594"/>
      <c r="DD186" s="594"/>
      <c r="DE186" s="594"/>
      <c r="DF186" s="594"/>
      <c r="DG186" s="594"/>
      <c r="DH186" s="594"/>
      <c r="DI186" s="594"/>
      <c r="DJ186" s="594"/>
      <c r="DK186" s="594"/>
      <c r="DL186" s="594"/>
      <c r="DM186" s="594"/>
      <c r="DN186" s="594"/>
      <c r="DO186" s="594"/>
      <c r="DP186" s="594"/>
      <c r="DQ186" s="594"/>
      <c r="DR186" s="545"/>
      <c r="DS186" s="545"/>
      <c r="DT186" s="545"/>
      <c r="DU186" s="545"/>
      <c r="DV186" s="545"/>
      <c r="DW186" s="545"/>
      <c r="DX186" s="545"/>
      <c r="DY186" s="545"/>
      <c r="DZ186" s="545"/>
      <c r="EA186" s="545"/>
      <c r="EB186" s="545"/>
      <c r="EC186" s="545"/>
      <c r="ED186" s="545"/>
      <c r="EE186" s="595"/>
      <c r="EF186" s="595"/>
      <c r="EG186" s="595"/>
      <c r="EH186" s="595"/>
      <c r="EI186" s="595"/>
      <c r="EJ186" s="595"/>
      <c r="EK186" s="595"/>
      <c r="EL186" s="595"/>
      <c r="EM186" s="595"/>
      <c r="EN186" s="595"/>
      <c r="EO186" s="595"/>
      <c r="EP186" s="595"/>
      <c r="EQ186" s="595"/>
      <c r="ER186" s="595"/>
      <c r="ES186" s="595"/>
      <c r="ET186" s="595"/>
      <c r="EU186" s="607"/>
      <c r="EV186" s="600"/>
      <c r="EW186" s="600"/>
      <c r="EX186" s="600"/>
      <c r="EY186" s="600"/>
      <c r="EZ186" s="600"/>
      <c r="FA186" s="600"/>
      <c r="FB186" s="600"/>
      <c r="FC186" s="600"/>
      <c r="FD186" s="597"/>
      <c r="FE186" s="597"/>
      <c r="FF186" s="600"/>
      <c r="FG186" s="600"/>
      <c r="FH186" s="600"/>
      <c r="FI186" s="600"/>
      <c r="FJ186" s="597"/>
      <c r="FK186" s="597"/>
      <c r="FL186" s="600"/>
      <c r="FM186" s="600"/>
      <c r="FN186" s="600"/>
      <c r="FO186" s="600"/>
      <c r="FP186" s="597"/>
      <c r="FQ186" s="597"/>
      <c r="FR186" s="600"/>
      <c r="FS186" s="600"/>
      <c r="FT186" s="600"/>
      <c r="FU186" s="600"/>
      <c r="FV186" s="600"/>
      <c r="FW186" s="600"/>
      <c r="FX186" s="597"/>
      <c r="FY186" s="597"/>
      <c r="FZ186" s="600"/>
      <c r="GA186" s="600"/>
      <c r="GB186" s="600"/>
      <c r="GC186" s="600"/>
      <c r="GD186" s="597"/>
      <c r="GE186" s="597"/>
      <c r="GF186" s="600"/>
      <c r="GG186" s="600"/>
      <c r="GH186" s="600"/>
      <c r="GI186" s="600"/>
      <c r="GJ186" s="600"/>
      <c r="GK186" s="530"/>
    </row>
    <row r="187" spans="1:193" ht="4.5" customHeight="1" x14ac:dyDescent="0.15">
      <c r="A187" s="826"/>
      <c r="B187" s="688"/>
      <c r="C187" s="688"/>
      <c r="D187" s="688"/>
      <c r="E187" s="688"/>
      <c r="F187" s="688"/>
      <c r="G187" s="688"/>
      <c r="H187" s="688"/>
      <c r="I187" s="688"/>
      <c r="J187" s="688"/>
      <c r="K187" s="845"/>
      <c r="L187" s="846"/>
      <c r="M187" s="846"/>
      <c r="N187" s="846"/>
      <c r="O187" s="846"/>
      <c r="P187" s="846"/>
      <c r="Q187" s="846"/>
      <c r="R187" s="847"/>
      <c r="S187" s="860"/>
      <c r="T187" s="602"/>
      <c r="U187" s="602"/>
      <c r="V187" s="602"/>
      <c r="W187" s="602"/>
      <c r="X187" s="602"/>
      <c r="Y187" s="602"/>
      <c r="Z187" s="602"/>
      <c r="AA187" s="602"/>
      <c r="AB187" s="602"/>
      <c r="AC187" s="602"/>
      <c r="AD187" s="602"/>
      <c r="AE187" s="602"/>
      <c r="AF187" s="602"/>
      <c r="AG187" s="602"/>
      <c r="AH187" s="609"/>
      <c r="AI187" s="884"/>
      <c r="AJ187" s="884"/>
      <c r="AK187" s="884"/>
      <c r="AL187" s="884"/>
      <c r="AM187" s="884"/>
      <c r="AN187" s="609"/>
      <c r="AO187" s="609"/>
      <c r="AP187" s="882"/>
      <c r="AQ187" s="882"/>
      <c r="AR187" s="882"/>
      <c r="AS187" s="609"/>
      <c r="AT187" s="609"/>
      <c r="AU187" s="882"/>
      <c r="AV187" s="882"/>
      <c r="AW187" s="882"/>
      <c r="AX187" s="884"/>
      <c r="AY187" s="884"/>
      <c r="AZ187" s="602"/>
      <c r="BA187" s="602"/>
      <c r="BB187" s="602"/>
      <c r="BC187" s="602"/>
      <c r="BD187" s="602"/>
      <c r="BE187" s="602"/>
      <c r="BF187" s="810"/>
      <c r="BG187" s="474"/>
      <c r="BH187" s="474"/>
      <c r="BI187" s="696" t="s">
        <v>242</v>
      </c>
      <c r="BJ187" s="697"/>
      <c r="BK187" s="697"/>
      <c r="BL187" s="697"/>
      <c r="BM187" s="697"/>
      <c r="BN187" s="697"/>
      <c r="BO187" s="697"/>
      <c r="BP187" s="697"/>
      <c r="BQ187" s="697"/>
      <c r="BR187" s="697"/>
      <c r="BS187" s="697"/>
      <c r="BT187" s="697"/>
      <c r="BU187" s="697"/>
      <c r="BV187" s="698"/>
      <c r="BW187" s="699">
        <v>466</v>
      </c>
      <c r="BX187" s="700"/>
      <c r="BY187" s="656"/>
      <c r="BZ187" s="657"/>
      <c r="CA187" s="695" t="str">
        <f>入力シート!$AA39</f>
        <v/>
      </c>
      <c r="CB187" s="695"/>
      <c r="CC187" s="695" t="str">
        <f>入力シート!$AB39</f>
        <v/>
      </c>
      <c r="CD187" s="695"/>
      <c r="CE187" s="695" t="str">
        <f>入力シート!$AC39</f>
        <v/>
      </c>
      <c r="CF187" s="805"/>
      <c r="CG187" s="808" t="str">
        <f>入力シート!$AD39</f>
        <v/>
      </c>
      <c r="CH187" s="695"/>
      <c r="CI187" s="695" t="str">
        <f>入力シート!$AE39</f>
        <v/>
      </c>
      <c r="CJ187" s="695"/>
      <c r="CK187" s="695" t="str">
        <f>入力シート!$AF39</f>
        <v/>
      </c>
      <c r="CL187" s="754"/>
      <c r="CM187" s="832" t="str">
        <f>入力シート!$AG39</f>
        <v/>
      </c>
      <c r="CN187" s="695"/>
      <c r="CO187" s="695" t="str">
        <f>入力シート!$AH39</f>
        <v/>
      </c>
      <c r="CP187" s="695"/>
      <c r="CQ187" s="695" t="str">
        <f>入力シート!$AI39</f>
        <v/>
      </c>
      <c r="CR187" s="754"/>
      <c r="CT187" s="592" t="s">
        <v>467</v>
      </c>
      <c r="CU187" s="592"/>
      <c r="CV187" s="592"/>
      <c r="CW187" s="594" t="s">
        <v>471</v>
      </c>
      <c r="CX187" s="594"/>
      <c r="CY187" s="594"/>
      <c r="CZ187" s="594"/>
      <c r="DA187" s="594"/>
      <c r="DB187" s="594"/>
      <c r="DC187" s="594"/>
      <c r="DD187" s="594"/>
      <c r="DE187" s="594"/>
      <c r="DF187" s="594"/>
      <c r="DG187" s="594"/>
      <c r="DH187" s="594"/>
      <c r="DI187" s="594"/>
      <c r="DJ187" s="594"/>
      <c r="DK187" s="594"/>
      <c r="DL187" s="594"/>
      <c r="DM187" s="594"/>
      <c r="DN187" s="594"/>
      <c r="DO187" s="594"/>
      <c r="DP187" s="594"/>
      <c r="DQ187" s="594"/>
      <c r="DR187" s="545"/>
      <c r="DS187" s="545"/>
      <c r="DT187" s="545"/>
      <c r="DU187" s="545"/>
      <c r="DV187" s="545"/>
      <c r="DW187" s="545"/>
      <c r="DX187" s="545"/>
      <c r="DY187" s="545"/>
      <c r="DZ187" s="545"/>
      <c r="EA187" s="545"/>
      <c r="EB187" s="545"/>
      <c r="EC187" s="545"/>
      <c r="ED187" s="545"/>
      <c r="EE187" s="595"/>
      <c r="EF187" s="595"/>
      <c r="EG187" s="595"/>
      <c r="EH187" s="595"/>
      <c r="EI187" s="595"/>
      <c r="EJ187" s="595"/>
      <c r="EK187" s="595"/>
      <c r="EL187" s="595"/>
      <c r="EM187" s="595"/>
      <c r="EN187" s="595"/>
      <c r="EO187" s="595"/>
      <c r="EP187" s="595"/>
      <c r="EQ187" s="595"/>
      <c r="ER187" s="595"/>
      <c r="ES187" s="595"/>
      <c r="ET187" s="595"/>
      <c r="EU187" s="608"/>
      <c r="EV187" s="601"/>
      <c r="EW187" s="601"/>
      <c r="EX187" s="601"/>
      <c r="EY187" s="601"/>
      <c r="EZ187" s="601"/>
      <c r="FA187" s="601"/>
      <c r="FB187" s="601"/>
      <c r="FC187" s="601"/>
      <c r="FD187" s="598"/>
      <c r="FE187" s="598"/>
      <c r="FF187" s="601"/>
      <c r="FG187" s="601"/>
      <c r="FH187" s="601"/>
      <c r="FI187" s="601"/>
      <c r="FJ187" s="598"/>
      <c r="FK187" s="598"/>
      <c r="FL187" s="601"/>
      <c r="FM187" s="601"/>
      <c r="FN187" s="601"/>
      <c r="FO187" s="601"/>
      <c r="FP187" s="598"/>
      <c r="FQ187" s="598"/>
      <c r="FR187" s="601"/>
      <c r="FS187" s="601"/>
      <c r="FT187" s="601"/>
      <c r="FU187" s="601"/>
      <c r="FV187" s="601"/>
      <c r="FW187" s="601"/>
      <c r="FX187" s="598"/>
      <c r="FY187" s="598"/>
      <c r="FZ187" s="601"/>
      <c r="GA187" s="601"/>
      <c r="GB187" s="601"/>
      <c r="GC187" s="601"/>
      <c r="GD187" s="598"/>
      <c r="GE187" s="598"/>
      <c r="GF187" s="601"/>
      <c r="GG187" s="601"/>
      <c r="GH187" s="601"/>
      <c r="GI187" s="601"/>
      <c r="GJ187" s="601"/>
      <c r="GK187" s="531"/>
    </row>
    <row r="188" spans="1:193" ht="4.5" customHeight="1" x14ac:dyDescent="0.15">
      <c r="A188" s="826"/>
      <c r="B188" s="688"/>
      <c r="C188" s="688"/>
      <c r="D188" s="688"/>
      <c r="E188" s="688"/>
      <c r="F188" s="688"/>
      <c r="G188" s="688"/>
      <c r="H188" s="688"/>
      <c r="I188" s="688"/>
      <c r="J188" s="688"/>
      <c r="K188" s="845"/>
      <c r="L188" s="846"/>
      <c r="M188" s="846"/>
      <c r="N188" s="846"/>
      <c r="O188" s="846"/>
      <c r="P188" s="846"/>
      <c r="Q188" s="846"/>
      <c r="R188" s="847"/>
      <c r="S188" s="860"/>
      <c r="T188" s="602"/>
      <c r="U188" s="602"/>
      <c r="V188" s="602"/>
      <c r="W188" s="602"/>
      <c r="X188" s="602"/>
      <c r="Y188" s="602"/>
      <c r="Z188" s="602"/>
      <c r="AA188" s="602"/>
      <c r="AB188" s="602"/>
      <c r="AC188" s="602"/>
      <c r="AD188" s="602"/>
      <c r="AE188" s="602"/>
      <c r="AF188" s="602"/>
      <c r="AG188" s="602"/>
      <c r="AH188" s="609"/>
      <c r="AI188" s="884"/>
      <c r="AJ188" s="884"/>
      <c r="AK188" s="884"/>
      <c r="AL188" s="884"/>
      <c r="AM188" s="884"/>
      <c r="AN188" s="609"/>
      <c r="AO188" s="609"/>
      <c r="AP188" s="882"/>
      <c r="AQ188" s="882"/>
      <c r="AR188" s="882"/>
      <c r="AS188" s="609"/>
      <c r="AT188" s="609"/>
      <c r="AU188" s="882"/>
      <c r="AV188" s="882"/>
      <c r="AW188" s="882"/>
      <c r="AX188" s="884"/>
      <c r="AY188" s="884"/>
      <c r="AZ188" s="602"/>
      <c r="BA188" s="602"/>
      <c r="BB188" s="602"/>
      <c r="BC188" s="602"/>
      <c r="BD188" s="602"/>
      <c r="BE188" s="602"/>
      <c r="BF188" s="810"/>
      <c r="BG188" s="474"/>
      <c r="BH188" s="474"/>
      <c r="BI188" s="696"/>
      <c r="BJ188" s="697"/>
      <c r="BK188" s="697"/>
      <c r="BL188" s="697"/>
      <c r="BM188" s="697"/>
      <c r="BN188" s="697"/>
      <c r="BO188" s="697"/>
      <c r="BP188" s="697"/>
      <c r="BQ188" s="697"/>
      <c r="BR188" s="697"/>
      <c r="BS188" s="697"/>
      <c r="BT188" s="697"/>
      <c r="BU188" s="697"/>
      <c r="BV188" s="698"/>
      <c r="BW188" s="699"/>
      <c r="BX188" s="700"/>
      <c r="BY188" s="656"/>
      <c r="BZ188" s="657"/>
      <c r="CA188" s="695"/>
      <c r="CB188" s="695"/>
      <c r="CC188" s="695"/>
      <c r="CD188" s="695"/>
      <c r="CE188" s="695"/>
      <c r="CF188" s="805"/>
      <c r="CG188" s="808"/>
      <c r="CH188" s="695"/>
      <c r="CI188" s="695"/>
      <c r="CJ188" s="695"/>
      <c r="CK188" s="695"/>
      <c r="CL188" s="754"/>
      <c r="CM188" s="832"/>
      <c r="CN188" s="695"/>
      <c r="CO188" s="695"/>
      <c r="CP188" s="695"/>
      <c r="CQ188" s="695"/>
      <c r="CR188" s="754"/>
      <c r="CT188" s="592"/>
      <c r="CU188" s="592"/>
      <c r="CV188" s="592"/>
      <c r="CW188" s="594"/>
      <c r="CX188" s="594"/>
      <c r="CY188" s="594"/>
      <c r="CZ188" s="594"/>
      <c r="DA188" s="594"/>
      <c r="DB188" s="594"/>
      <c r="DC188" s="594"/>
      <c r="DD188" s="594"/>
      <c r="DE188" s="594"/>
      <c r="DF188" s="594"/>
      <c r="DG188" s="594"/>
      <c r="DH188" s="594"/>
      <c r="DI188" s="594"/>
      <c r="DJ188" s="594"/>
      <c r="DK188" s="594"/>
      <c r="DL188" s="594"/>
      <c r="DM188" s="594"/>
      <c r="DN188" s="594"/>
      <c r="DO188" s="594"/>
      <c r="DP188" s="594"/>
      <c r="DQ188" s="594"/>
      <c r="DR188" s="545"/>
      <c r="DS188" s="545"/>
      <c r="DT188" s="545"/>
      <c r="DU188" s="545"/>
      <c r="DV188" s="545"/>
      <c r="DW188" s="545"/>
      <c r="DX188" s="545"/>
      <c r="DY188" s="545"/>
      <c r="DZ188" s="545"/>
      <c r="EA188" s="545"/>
      <c r="EB188" s="545"/>
      <c r="EC188" s="545"/>
      <c r="ED188" s="545"/>
      <c r="EE188" s="595" t="str">
        <f>IF(入力シート!G113="","",入力シート!G113)</f>
        <v/>
      </c>
      <c r="EF188" s="595"/>
      <c r="EG188" s="595"/>
      <c r="EH188" s="595"/>
      <c r="EI188" s="595"/>
      <c r="EJ188" s="595"/>
      <c r="EK188" s="595"/>
      <c r="EL188" s="595"/>
      <c r="EM188" s="595" t="str">
        <f>IF(入力シート!H113="","",入力シート!H113)</f>
        <v/>
      </c>
      <c r="EN188" s="595"/>
      <c r="EO188" s="595"/>
      <c r="EP188" s="595"/>
      <c r="EQ188" s="595"/>
      <c r="ER188" s="595"/>
      <c r="ES188" s="595"/>
      <c r="ET188" s="595"/>
      <c r="EU188" s="606" t="s">
        <v>429</v>
      </c>
      <c r="EV188" s="599"/>
      <c r="EW188" s="599"/>
      <c r="EX188" s="599"/>
      <c r="EY188" s="599"/>
      <c r="EZ188" s="599"/>
      <c r="FA188" s="599"/>
      <c r="FB188" s="599" t="s">
        <v>430</v>
      </c>
      <c r="FC188" s="599"/>
      <c r="FD188" s="596" t="str">
        <f>IF(入力シート!O117=1,"●","")</f>
        <v/>
      </c>
      <c r="FE188" s="596"/>
      <c r="FF188" s="599" t="s">
        <v>431</v>
      </c>
      <c r="FG188" s="599"/>
      <c r="FH188" s="599"/>
      <c r="FI188" s="599" t="s">
        <v>432</v>
      </c>
      <c r="FJ188" s="596" t="str">
        <f>IF(入力シート!O117=2,"●","")</f>
        <v/>
      </c>
      <c r="FK188" s="596"/>
      <c r="FL188" s="599" t="s">
        <v>438</v>
      </c>
      <c r="FM188" s="599"/>
      <c r="FN188" s="599"/>
      <c r="FO188" s="599" t="s">
        <v>432</v>
      </c>
      <c r="FP188" s="596" t="str">
        <f>IF(入力シート!O117=3,"●","")</f>
        <v/>
      </c>
      <c r="FQ188" s="596"/>
      <c r="FR188" s="599" t="s">
        <v>439</v>
      </c>
      <c r="FS188" s="599"/>
      <c r="FT188" s="599"/>
      <c r="FU188" s="599"/>
      <c r="FV188" s="599"/>
      <c r="FW188" s="599"/>
      <c r="FX188" s="599"/>
      <c r="FY188" s="599" t="s">
        <v>432</v>
      </c>
      <c r="FZ188" s="596" t="str">
        <f>IF(入力シート!O117=4,"●","")</f>
        <v/>
      </c>
      <c r="GA188" s="596"/>
      <c r="GB188" s="599" t="s">
        <v>440</v>
      </c>
      <c r="GC188" s="599"/>
      <c r="GD188" s="599"/>
      <c r="GE188" s="599"/>
      <c r="GF188" s="599"/>
      <c r="GG188" s="599"/>
      <c r="GH188" s="599"/>
      <c r="GI188" s="599" t="s">
        <v>432</v>
      </c>
      <c r="GJ188" s="525"/>
      <c r="GK188" s="526"/>
    </row>
    <row r="189" spans="1:193" ht="4.5" customHeight="1" x14ac:dyDescent="0.15">
      <c r="A189" s="826"/>
      <c r="B189" s="688"/>
      <c r="C189" s="688"/>
      <c r="D189" s="688"/>
      <c r="E189" s="688"/>
      <c r="F189" s="688"/>
      <c r="G189" s="688"/>
      <c r="H189" s="688"/>
      <c r="I189" s="688"/>
      <c r="J189" s="688"/>
      <c r="K189" s="848"/>
      <c r="L189" s="849"/>
      <c r="M189" s="849"/>
      <c r="N189" s="849"/>
      <c r="O189" s="849"/>
      <c r="P189" s="849"/>
      <c r="Q189" s="849"/>
      <c r="R189" s="850"/>
      <c r="S189" s="867"/>
      <c r="T189" s="868"/>
      <c r="U189" s="868"/>
      <c r="V189" s="868"/>
      <c r="W189" s="868"/>
      <c r="X189" s="868"/>
      <c r="Y189" s="868"/>
      <c r="Z189" s="868"/>
      <c r="AA189" s="868"/>
      <c r="AB189" s="868"/>
      <c r="AC189" s="868"/>
      <c r="AD189" s="868"/>
      <c r="AE189" s="868"/>
      <c r="AF189" s="868"/>
      <c r="AG189" s="868"/>
      <c r="AH189" s="864"/>
      <c r="AI189" s="887"/>
      <c r="AJ189" s="887"/>
      <c r="AK189" s="887"/>
      <c r="AL189" s="887"/>
      <c r="AM189" s="887"/>
      <c r="AN189" s="864"/>
      <c r="AO189" s="864"/>
      <c r="AP189" s="890"/>
      <c r="AQ189" s="890"/>
      <c r="AR189" s="890"/>
      <c r="AS189" s="864"/>
      <c r="AT189" s="864"/>
      <c r="AU189" s="890"/>
      <c r="AV189" s="890"/>
      <c r="AW189" s="890"/>
      <c r="AX189" s="887"/>
      <c r="AY189" s="887"/>
      <c r="AZ189" s="868"/>
      <c r="BA189" s="868"/>
      <c r="BB189" s="868"/>
      <c r="BC189" s="868"/>
      <c r="BD189" s="868"/>
      <c r="BE189" s="868"/>
      <c r="BF189" s="811"/>
      <c r="BG189" s="474"/>
      <c r="BH189" s="474"/>
      <c r="BI189" s="696"/>
      <c r="BJ189" s="697"/>
      <c r="BK189" s="697"/>
      <c r="BL189" s="697"/>
      <c r="BM189" s="697"/>
      <c r="BN189" s="697"/>
      <c r="BO189" s="697"/>
      <c r="BP189" s="697"/>
      <c r="BQ189" s="697"/>
      <c r="BR189" s="697"/>
      <c r="BS189" s="697"/>
      <c r="BT189" s="697"/>
      <c r="BU189" s="697"/>
      <c r="BV189" s="698"/>
      <c r="BW189" s="699"/>
      <c r="BX189" s="700"/>
      <c r="BY189" s="656"/>
      <c r="BZ189" s="657"/>
      <c r="CA189" s="695"/>
      <c r="CB189" s="695"/>
      <c r="CC189" s="695"/>
      <c r="CD189" s="695"/>
      <c r="CE189" s="695"/>
      <c r="CF189" s="805"/>
      <c r="CG189" s="808"/>
      <c r="CH189" s="695"/>
      <c r="CI189" s="695"/>
      <c r="CJ189" s="695"/>
      <c r="CK189" s="695"/>
      <c r="CL189" s="754"/>
      <c r="CM189" s="832"/>
      <c r="CN189" s="695"/>
      <c r="CO189" s="695"/>
      <c r="CP189" s="695"/>
      <c r="CQ189" s="695"/>
      <c r="CR189" s="754"/>
      <c r="CT189" s="592"/>
      <c r="CU189" s="592"/>
      <c r="CV189" s="592"/>
      <c r="CW189" s="594"/>
      <c r="CX189" s="594"/>
      <c r="CY189" s="594"/>
      <c r="CZ189" s="594"/>
      <c r="DA189" s="594"/>
      <c r="DB189" s="594"/>
      <c r="DC189" s="594"/>
      <c r="DD189" s="594"/>
      <c r="DE189" s="594"/>
      <c r="DF189" s="594"/>
      <c r="DG189" s="594"/>
      <c r="DH189" s="594"/>
      <c r="DI189" s="594"/>
      <c r="DJ189" s="594"/>
      <c r="DK189" s="594"/>
      <c r="DL189" s="594"/>
      <c r="DM189" s="594"/>
      <c r="DN189" s="594"/>
      <c r="DO189" s="594"/>
      <c r="DP189" s="594"/>
      <c r="DQ189" s="594"/>
      <c r="DR189" s="545"/>
      <c r="DS189" s="545"/>
      <c r="DT189" s="545"/>
      <c r="DU189" s="545"/>
      <c r="DV189" s="545"/>
      <c r="DW189" s="545"/>
      <c r="DX189" s="545"/>
      <c r="DY189" s="545"/>
      <c r="DZ189" s="545"/>
      <c r="EA189" s="545"/>
      <c r="EB189" s="545"/>
      <c r="EC189" s="545"/>
      <c r="ED189" s="545"/>
      <c r="EE189" s="595"/>
      <c r="EF189" s="595"/>
      <c r="EG189" s="595"/>
      <c r="EH189" s="595"/>
      <c r="EI189" s="595"/>
      <c r="EJ189" s="595"/>
      <c r="EK189" s="595"/>
      <c r="EL189" s="595"/>
      <c r="EM189" s="595"/>
      <c r="EN189" s="595"/>
      <c r="EO189" s="595"/>
      <c r="EP189" s="595"/>
      <c r="EQ189" s="595"/>
      <c r="ER189" s="595"/>
      <c r="ES189" s="595"/>
      <c r="ET189" s="595"/>
      <c r="EU189" s="607"/>
      <c r="EV189" s="600"/>
      <c r="EW189" s="600"/>
      <c r="EX189" s="600"/>
      <c r="EY189" s="600"/>
      <c r="EZ189" s="600"/>
      <c r="FA189" s="600"/>
      <c r="FB189" s="600"/>
      <c r="FC189" s="600"/>
      <c r="FD189" s="597"/>
      <c r="FE189" s="597"/>
      <c r="FF189" s="600"/>
      <c r="FG189" s="600"/>
      <c r="FH189" s="600"/>
      <c r="FI189" s="600"/>
      <c r="FJ189" s="597"/>
      <c r="FK189" s="597"/>
      <c r="FL189" s="600"/>
      <c r="FM189" s="600"/>
      <c r="FN189" s="600"/>
      <c r="FO189" s="600"/>
      <c r="FP189" s="597"/>
      <c r="FQ189" s="597"/>
      <c r="FR189" s="600"/>
      <c r="FS189" s="600"/>
      <c r="FT189" s="600"/>
      <c r="FU189" s="600"/>
      <c r="FV189" s="600"/>
      <c r="FW189" s="600"/>
      <c r="FX189" s="600"/>
      <c r="FY189" s="600"/>
      <c r="FZ189" s="597"/>
      <c r="GA189" s="597"/>
      <c r="GB189" s="600"/>
      <c r="GC189" s="600"/>
      <c r="GD189" s="600"/>
      <c r="GE189" s="600"/>
      <c r="GF189" s="600"/>
      <c r="GG189" s="600"/>
      <c r="GH189" s="600"/>
      <c r="GI189" s="600"/>
      <c r="GJ189" s="481"/>
      <c r="GK189" s="527"/>
    </row>
    <row r="190" spans="1:193" ht="4.5" customHeight="1" x14ac:dyDescent="0.15">
      <c r="A190" s="826"/>
      <c r="B190" s="688"/>
      <c r="C190" s="688"/>
      <c r="D190" s="688"/>
      <c r="E190" s="688"/>
      <c r="F190" s="688"/>
      <c r="G190" s="688"/>
      <c r="H190" s="688"/>
      <c r="I190" s="688"/>
      <c r="J190" s="688"/>
      <c r="K190" s="851" t="s">
        <v>243</v>
      </c>
      <c r="L190" s="852"/>
      <c r="M190" s="852"/>
      <c r="N190" s="852"/>
      <c r="O190" s="852"/>
      <c r="P190" s="852"/>
      <c r="Q190" s="852"/>
      <c r="R190" s="853"/>
      <c r="S190" s="833" t="s">
        <v>21</v>
      </c>
      <c r="T190" s="833"/>
      <c r="U190" s="833"/>
      <c r="V190" s="833"/>
      <c r="W190" s="833"/>
      <c r="X190" s="833"/>
      <c r="Y190" s="833"/>
      <c r="Z190" s="869" t="str">
        <f>IF(CK153=1,入力シート!$F$95,"")</f>
        <v/>
      </c>
      <c r="AA190" s="870"/>
      <c r="AB190" s="870"/>
      <c r="AC190" s="870"/>
      <c r="AD190" s="870"/>
      <c r="AE190" s="870"/>
      <c r="AF190" s="870"/>
      <c r="AG190" s="870"/>
      <c r="AH190" s="870"/>
      <c r="AI190" s="870"/>
      <c r="AJ190" s="870"/>
      <c r="AK190" s="870"/>
      <c r="AL190" s="870"/>
      <c r="AM190" s="870"/>
      <c r="AN190" s="870"/>
      <c r="AO190" s="870"/>
      <c r="AP190" s="870"/>
      <c r="AQ190" s="870"/>
      <c r="AR190" s="870"/>
      <c r="AS190" s="870"/>
      <c r="AT190" s="870"/>
      <c r="AU190" s="870"/>
      <c r="AV190" s="870"/>
      <c r="AW190" s="870"/>
      <c r="AX190" s="873" t="str">
        <f>IF($Z$190="","( 　年在学)",入力シート!$G$95)</f>
        <v>( 　年在学)</v>
      </c>
      <c r="AY190" s="873"/>
      <c r="AZ190" s="873"/>
      <c r="BA190" s="873"/>
      <c r="BB190" s="873"/>
      <c r="BC190" s="873"/>
      <c r="BD190" s="873"/>
      <c r="BE190" s="873"/>
      <c r="BF190" s="874"/>
      <c r="BG190" s="474"/>
      <c r="BH190" s="474"/>
      <c r="BI190" s="696"/>
      <c r="BJ190" s="697"/>
      <c r="BK190" s="697"/>
      <c r="BL190" s="697"/>
      <c r="BM190" s="697"/>
      <c r="BN190" s="697"/>
      <c r="BO190" s="697"/>
      <c r="BP190" s="697"/>
      <c r="BQ190" s="697"/>
      <c r="BR190" s="697"/>
      <c r="BS190" s="697"/>
      <c r="BT190" s="697"/>
      <c r="BU190" s="697"/>
      <c r="BV190" s="698"/>
      <c r="BW190" s="699"/>
      <c r="BX190" s="700"/>
      <c r="BY190" s="656"/>
      <c r="BZ190" s="657"/>
      <c r="CA190" s="695"/>
      <c r="CB190" s="695"/>
      <c r="CC190" s="695"/>
      <c r="CD190" s="695"/>
      <c r="CE190" s="695"/>
      <c r="CF190" s="805"/>
      <c r="CG190" s="808"/>
      <c r="CH190" s="695"/>
      <c r="CI190" s="695"/>
      <c r="CJ190" s="695"/>
      <c r="CK190" s="695"/>
      <c r="CL190" s="754"/>
      <c r="CM190" s="832"/>
      <c r="CN190" s="695"/>
      <c r="CO190" s="695"/>
      <c r="CP190" s="695"/>
      <c r="CQ190" s="695"/>
      <c r="CR190" s="754"/>
      <c r="CT190" s="592" t="s">
        <v>467</v>
      </c>
      <c r="CU190" s="592"/>
      <c r="CV190" s="592"/>
      <c r="CW190" s="594" t="s">
        <v>472</v>
      </c>
      <c r="CX190" s="594"/>
      <c r="CY190" s="594"/>
      <c r="CZ190" s="594"/>
      <c r="DA190" s="594"/>
      <c r="DB190" s="594"/>
      <c r="DC190" s="594"/>
      <c r="DD190" s="594"/>
      <c r="DE190" s="594"/>
      <c r="DF190" s="594"/>
      <c r="DG190" s="594"/>
      <c r="DH190" s="594"/>
      <c r="DI190" s="594"/>
      <c r="DJ190" s="594"/>
      <c r="DK190" s="594"/>
      <c r="DL190" s="594"/>
      <c r="DM190" s="594"/>
      <c r="DN190" s="594"/>
      <c r="DO190" s="594"/>
      <c r="DP190" s="594"/>
      <c r="DQ190" s="594"/>
      <c r="DR190" s="545"/>
      <c r="DS190" s="545"/>
      <c r="DT190" s="545"/>
      <c r="DU190" s="545"/>
      <c r="DV190" s="545"/>
      <c r="DW190" s="545"/>
      <c r="DX190" s="545"/>
      <c r="DY190" s="545"/>
      <c r="DZ190" s="545"/>
      <c r="EA190" s="545"/>
      <c r="EB190" s="545"/>
      <c r="EC190" s="545"/>
      <c r="ED190" s="545"/>
      <c r="EE190" s="595"/>
      <c r="EF190" s="595"/>
      <c r="EG190" s="595"/>
      <c r="EH190" s="595"/>
      <c r="EI190" s="595"/>
      <c r="EJ190" s="595"/>
      <c r="EK190" s="595"/>
      <c r="EL190" s="595"/>
      <c r="EM190" s="595"/>
      <c r="EN190" s="595"/>
      <c r="EO190" s="595"/>
      <c r="EP190" s="595"/>
      <c r="EQ190" s="595"/>
      <c r="ER190" s="595"/>
      <c r="ES190" s="595"/>
      <c r="ET190" s="595"/>
      <c r="EU190" s="607"/>
      <c r="EV190" s="600"/>
      <c r="EW190" s="600"/>
      <c r="EX190" s="600"/>
      <c r="EY190" s="600"/>
      <c r="EZ190" s="600"/>
      <c r="FA190" s="600"/>
      <c r="FB190" s="600"/>
      <c r="FC190" s="600"/>
      <c r="FD190" s="597"/>
      <c r="FE190" s="597"/>
      <c r="FF190" s="600"/>
      <c r="FG190" s="600"/>
      <c r="FH190" s="600"/>
      <c r="FI190" s="600"/>
      <c r="FJ190" s="597"/>
      <c r="FK190" s="597"/>
      <c r="FL190" s="600"/>
      <c r="FM190" s="600"/>
      <c r="FN190" s="600"/>
      <c r="FO190" s="600"/>
      <c r="FP190" s="597"/>
      <c r="FQ190" s="597"/>
      <c r="FR190" s="600"/>
      <c r="FS190" s="600"/>
      <c r="FT190" s="600"/>
      <c r="FU190" s="600"/>
      <c r="FV190" s="600"/>
      <c r="FW190" s="600"/>
      <c r="FX190" s="600"/>
      <c r="FY190" s="600"/>
      <c r="FZ190" s="597"/>
      <c r="GA190" s="597"/>
      <c r="GB190" s="600"/>
      <c r="GC190" s="600"/>
      <c r="GD190" s="600"/>
      <c r="GE190" s="600"/>
      <c r="GF190" s="600"/>
      <c r="GG190" s="600"/>
      <c r="GH190" s="600"/>
      <c r="GI190" s="600"/>
      <c r="GJ190" s="481"/>
      <c r="GK190" s="527"/>
    </row>
    <row r="191" spans="1:193" ht="4.5" customHeight="1" x14ac:dyDescent="0.15">
      <c r="A191" s="826"/>
      <c r="B191" s="688"/>
      <c r="C191" s="688"/>
      <c r="D191" s="688"/>
      <c r="E191" s="688"/>
      <c r="F191" s="688"/>
      <c r="G191" s="688"/>
      <c r="H191" s="688"/>
      <c r="I191" s="688"/>
      <c r="J191" s="688"/>
      <c r="K191" s="854"/>
      <c r="L191" s="855"/>
      <c r="M191" s="855"/>
      <c r="N191" s="855"/>
      <c r="O191" s="855"/>
      <c r="P191" s="855"/>
      <c r="Q191" s="855"/>
      <c r="R191" s="856"/>
      <c r="S191" s="834"/>
      <c r="T191" s="834"/>
      <c r="U191" s="834"/>
      <c r="V191" s="834"/>
      <c r="W191" s="834"/>
      <c r="X191" s="834"/>
      <c r="Y191" s="834"/>
      <c r="Z191" s="871"/>
      <c r="AA191" s="871"/>
      <c r="AB191" s="871"/>
      <c r="AC191" s="871"/>
      <c r="AD191" s="871"/>
      <c r="AE191" s="871"/>
      <c r="AF191" s="871"/>
      <c r="AG191" s="871"/>
      <c r="AH191" s="871"/>
      <c r="AI191" s="871"/>
      <c r="AJ191" s="871"/>
      <c r="AK191" s="871"/>
      <c r="AL191" s="871"/>
      <c r="AM191" s="871"/>
      <c r="AN191" s="871"/>
      <c r="AO191" s="871"/>
      <c r="AP191" s="871"/>
      <c r="AQ191" s="871"/>
      <c r="AR191" s="871"/>
      <c r="AS191" s="871"/>
      <c r="AT191" s="871"/>
      <c r="AU191" s="871"/>
      <c r="AV191" s="871"/>
      <c r="AW191" s="871"/>
      <c r="AX191" s="875"/>
      <c r="AY191" s="875"/>
      <c r="AZ191" s="875"/>
      <c r="BA191" s="875"/>
      <c r="BB191" s="875"/>
      <c r="BC191" s="875"/>
      <c r="BD191" s="875"/>
      <c r="BE191" s="875"/>
      <c r="BF191" s="876"/>
      <c r="BG191" s="474"/>
      <c r="BH191" s="474"/>
      <c r="BI191" s="896" t="s">
        <v>244</v>
      </c>
      <c r="BJ191" s="897"/>
      <c r="BK191" s="897"/>
      <c r="BL191" s="897"/>
      <c r="BM191" s="897"/>
      <c r="BN191" s="897"/>
      <c r="BO191" s="897"/>
      <c r="BP191" s="897"/>
      <c r="BQ191" s="897"/>
      <c r="BR191" s="897"/>
      <c r="BS191" s="897"/>
      <c r="BT191" s="897"/>
      <c r="BU191" s="897"/>
      <c r="BV191" s="898"/>
      <c r="BW191" s="699">
        <v>467</v>
      </c>
      <c r="BX191" s="700"/>
      <c r="BY191" s="656"/>
      <c r="BZ191" s="657"/>
      <c r="CA191" s="695" t="str">
        <f>入力シート!$AA40</f>
        <v/>
      </c>
      <c r="CB191" s="695"/>
      <c r="CC191" s="695" t="str">
        <f>入力シート!$AB40</f>
        <v/>
      </c>
      <c r="CD191" s="695"/>
      <c r="CE191" s="695" t="str">
        <f>入力シート!$AC40</f>
        <v/>
      </c>
      <c r="CF191" s="805"/>
      <c r="CG191" s="808" t="str">
        <f>入力シート!$AD40</f>
        <v/>
      </c>
      <c r="CH191" s="695"/>
      <c r="CI191" s="695" t="str">
        <f>入力シート!$AE40</f>
        <v/>
      </c>
      <c r="CJ191" s="695"/>
      <c r="CK191" s="695" t="str">
        <f>入力シート!$AF40</f>
        <v/>
      </c>
      <c r="CL191" s="754"/>
      <c r="CM191" s="832" t="str">
        <f>入力シート!$AG40</f>
        <v/>
      </c>
      <c r="CN191" s="695"/>
      <c r="CO191" s="695" t="str">
        <f>入力シート!$AH40</f>
        <v/>
      </c>
      <c r="CP191" s="695"/>
      <c r="CQ191" s="695" t="str">
        <f>入力シート!$AI40</f>
        <v/>
      </c>
      <c r="CR191" s="754"/>
      <c r="CT191" s="592"/>
      <c r="CU191" s="592"/>
      <c r="CV191" s="592"/>
      <c r="CW191" s="594"/>
      <c r="CX191" s="594"/>
      <c r="CY191" s="594"/>
      <c r="CZ191" s="594"/>
      <c r="DA191" s="594"/>
      <c r="DB191" s="594"/>
      <c r="DC191" s="594"/>
      <c r="DD191" s="594"/>
      <c r="DE191" s="594"/>
      <c r="DF191" s="594"/>
      <c r="DG191" s="594"/>
      <c r="DH191" s="594"/>
      <c r="DI191" s="594"/>
      <c r="DJ191" s="594"/>
      <c r="DK191" s="594"/>
      <c r="DL191" s="594"/>
      <c r="DM191" s="594"/>
      <c r="DN191" s="594"/>
      <c r="DO191" s="594"/>
      <c r="DP191" s="594"/>
      <c r="DQ191" s="594"/>
      <c r="DR191" s="545"/>
      <c r="DS191" s="545"/>
      <c r="DT191" s="545"/>
      <c r="DU191" s="545"/>
      <c r="DV191" s="545"/>
      <c r="DW191" s="545"/>
      <c r="DX191" s="545"/>
      <c r="DY191" s="545"/>
      <c r="DZ191" s="545"/>
      <c r="EA191" s="545"/>
      <c r="EB191" s="545"/>
      <c r="EC191" s="545"/>
      <c r="ED191" s="545"/>
      <c r="EE191" s="595"/>
      <c r="EF191" s="595"/>
      <c r="EG191" s="595"/>
      <c r="EH191" s="595"/>
      <c r="EI191" s="595"/>
      <c r="EJ191" s="595"/>
      <c r="EK191" s="595"/>
      <c r="EL191" s="595"/>
      <c r="EM191" s="595"/>
      <c r="EN191" s="595"/>
      <c r="EO191" s="595"/>
      <c r="EP191" s="595"/>
      <c r="EQ191" s="595"/>
      <c r="ER191" s="595"/>
      <c r="ES191" s="595"/>
      <c r="ET191" s="595"/>
      <c r="EU191" s="607"/>
      <c r="EV191" s="600"/>
      <c r="EW191" s="600"/>
      <c r="EX191" s="600"/>
      <c r="EY191" s="600"/>
      <c r="EZ191" s="600"/>
      <c r="FA191" s="600"/>
      <c r="FB191" s="520"/>
      <c r="FC191" s="520"/>
      <c r="FD191" s="597" t="str">
        <f>IF(入力シート!O117=5,"●","")</f>
        <v/>
      </c>
      <c r="FE191" s="597"/>
      <c r="FF191" s="600" t="s">
        <v>441</v>
      </c>
      <c r="FG191" s="600"/>
      <c r="FH191" s="600"/>
      <c r="FI191" s="600"/>
      <c r="FJ191" s="600"/>
      <c r="FK191" s="609" t="s">
        <v>432</v>
      </c>
      <c r="FL191" s="611" t="str">
        <f>IF(FR191="","","●")</f>
        <v/>
      </c>
      <c r="FM191" s="611"/>
      <c r="FN191" s="609" t="s">
        <v>442</v>
      </c>
      <c r="FO191" s="609"/>
      <c r="FP191" s="602" t="s">
        <v>430</v>
      </c>
      <c r="FQ191" s="602"/>
      <c r="FR191" s="602" t="str">
        <f>IF(入力シート!P116=0,"",入力シート!P116)</f>
        <v/>
      </c>
      <c r="FS191" s="602"/>
      <c r="FT191" s="602"/>
      <c r="FU191" s="602"/>
      <c r="FV191" s="602"/>
      <c r="FW191" s="602"/>
      <c r="FX191" s="602"/>
      <c r="FY191" s="602"/>
      <c r="FZ191" s="602"/>
      <c r="GA191" s="602"/>
      <c r="GB191" s="602"/>
      <c r="GC191" s="602"/>
      <c r="GD191" s="602"/>
      <c r="GE191" s="602"/>
      <c r="GF191" s="602"/>
      <c r="GG191" s="602"/>
      <c r="GH191" s="602" t="s">
        <v>437</v>
      </c>
      <c r="GI191" s="602"/>
      <c r="GJ191" s="602" t="s">
        <v>437</v>
      </c>
      <c r="GK191" s="603"/>
    </row>
    <row r="192" spans="1:193" ht="4.5" customHeight="1" x14ac:dyDescent="0.15">
      <c r="A192" s="826"/>
      <c r="B192" s="688"/>
      <c r="C192" s="688"/>
      <c r="D192" s="688"/>
      <c r="E192" s="688"/>
      <c r="F192" s="688"/>
      <c r="G192" s="688"/>
      <c r="H192" s="688"/>
      <c r="I192" s="688"/>
      <c r="J192" s="688"/>
      <c r="K192" s="854"/>
      <c r="L192" s="855"/>
      <c r="M192" s="855"/>
      <c r="N192" s="855"/>
      <c r="O192" s="855"/>
      <c r="P192" s="855"/>
      <c r="Q192" s="855"/>
      <c r="R192" s="856"/>
      <c r="S192" s="834"/>
      <c r="T192" s="834"/>
      <c r="U192" s="834"/>
      <c r="V192" s="834"/>
      <c r="W192" s="834"/>
      <c r="X192" s="834"/>
      <c r="Y192" s="834"/>
      <c r="Z192" s="871"/>
      <c r="AA192" s="871"/>
      <c r="AB192" s="871"/>
      <c r="AC192" s="871"/>
      <c r="AD192" s="871"/>
      <c r="AE192" s="871"/>
      <c r="AF192" s="871"/>
      <c r="AG192" s="871"/>
      <c r="AH192" s="871"/>
      <c r="AI192" s="871"/>
      <c r="AJ192" s="871"/>
      <c r="AK192" s="871"/>
      <c r="AL192" s="871"/>
      <c r="AM192" s="871"/>
      <c r="AN192" s="871"/>
      <c r="AO192" s="871"/>
      <c r="AP192" s="871"/>
      <c r="AQ192" s="871"/>
      <c r="AR192" s="871"/>
      <c r="AS192" s="871"/>
      <c r="AT192" s="871"/>
      <c r="AU192" s="871"/>
      <c r="AV192" s="871"/>
      <c r="AW192" s="871"/>
      <c r="AX192" s="875"/>
      <c r="AY192" s="875"/>
      <c r="AZ192" s="875"/>
      <c r="BA192" s="875"/>
      <c r="BB192" s="875"/>
      <c r="BC192" s="875"/>
      <c r="BD192" s="875"/>
      <c r="BE192" s="875"/>
      <c r="BF192" s="876"/>
      <c r="BG192" s="474"/>
      <c r="BH192" s="474"/>
      <c r="BI192" s="899"/>
      <c r="BJ192" s="897"/>
      <c r="BK192" s="897"/>
      <c r="BL192" s="897"/>
      <c r="BM192" s="897"/>
      <c r="BN192" s="897"/>
      <c r="BO192" s="897"/>
      <c r="BP192" s="897"/>
      <c r="BQ192" s="897"/>
      <c r="BR192" s="897"/>
      <c r="BS192" s="897"/>
      <c r="BT192" s="897"/>
      <c r="BU192" s="897"/>
      <c r="BV192" s="898"/>
      <c r="BW192" s="699"/>
      <c r="BX192" s="700"/>
      <c r="BY192" s="656"/>
      <c r="BZ192" s="657"/>
      <c r="CA192" s="695"/>
      <c r="CB192" s="695"/>
      <c r="CC192" s="695"/>
      <c r="CD192" s="695"/>
      <c r="CE192" s="695"/>
      <c r="CF192" s="805"/>
      <c r="CG192" s="808"/>
      <c r="CH192" s="695"/>
      <c r="CI192" s="695"/>
      <c r="CJ192" s="695"/>
      <c r="CK192" s="695"/>
      <c r="CL192" s="754"/>
      <c r="CM192" s="832"/>
      <c r="CN192" s="695"/>
      <c r="CO192" s="695"/>
      <c r="CP192" s="695"/>
      <c r="CQ192" s="695"/>
      <c r="CR192" s="754"/>
      <c r="CT192" s="592"/>
      <c r="CU192" s="592"/>
      <c r="CV192" s="592"/>
      <c r="CW192" s="594"/>
      <c r="CX192" s="594"/>
      <c r="CY192" s="594"/>
      <c r="CZ192" s="594"/>
      <c r="DA192" s="594"/>
      <c r="DB192" s="594"/>
      <c r="DC192" s="594"/>
      <c r="DD192" s="594"/>
      <c r="DE192" s="594"/>
      <c r="DF192" s="594"/>
      <c r="DG192" s="594"/>
      <c r="DH192" s="594"/>
      <c r="DI192" s="594"/>
      <c r="DJ192" s="594"/>
      <c r="DK192" s="594"/>
      <c r="DL192" s="594"/>
      <c r="DM192" s="594"/>
      <c r="DN192" s="594"/>
      <c r="DO192" s="594"/>
      <c r="DP192" s="594"/>
      <c r="DQ192" s="594"/>
      <c r="DR192" s="545"/>
      <c r="DS192" s="545"/>
      <c r="DT192" s="545"/>
      <c r="DU192" s="545"/>
      <c r="DV192" s="545"/>
      <c r="DW192" s="545"/>
      <c r="DX192" s="545"/>
      <c r="DY192" s="545"/>
      <c r="DZ192" s="545"/>
      <c r="EA192" s="545"/>
      <c r="EB192" s="545"/>
      <c r="EC192" s="545"/>
      <c r="ED192" s="545"/>
      <c r="EE192" s="595"/>
      <c r="EF192" s="595"/>
      <c r="EG192" s="595"/>
      <c r="EH192" s="595"/>
      <c r="EI192" s="595"/>
      <c r="EJ192" s="595"/>
      <c r="EK192" s="595"/>
      <c r="EL192" s="595"/>
      <c r="EM192" s="595"/>
      <c r="EN192" s="595"/>
      <c r="EO192" s="595"/>
      <c r="EP192" s="595"/>
      <c r="EQ192" s="595"/>
      <c r="ER192" s="595"/>
      <c r="ES192" s="595"/>
      <c r="ET192" s="595"/>
      <c r="EU192" s="607"/>
      <c r="EV192" s="600"/>
      <c r="EW192" s="600"/>
      <c r="EX192" s="600"/>
      <c r="EY192" s="600"/>
      <c r="EZ192" s="600"/>
      <c r="FA192" s="600"/>
      <c r="FB192" s="520"/>
      <c r="FC192" s="520"/>
      <c r="FD192" s="597"/>
      <c r="FE192" s="597"/>
      <c r="FF192" s="600"/>
      <c r="FG192" s="600"/>
      <c r="FH192" s="600"/>
      <c r="FI192" s="600"/>
      <c r="FJ192" s="600"/>
      <c r="FK192" s="609"/>
      <c r="FL192" s="611"/>
      <c r="FM192" s="611"/>
      <c r="FN192" s="609"/>
      <c r="FO192" s="609"/>
      <c r="FP192" s="602"/>
      <c r="FQ192" s="602"/>
      <c r="FR192" s="602"/>
      <c r="FS192" s="602"/>
      <c r="FT192" s="602"/>
      <c r="FU192" s="602"/>
      <c r="FV192" s="602"/>
      <c r="FW192" s="602"/>
      <c r="FX192" s="602"/>
      <c r="FY192" s="602"/>
      <c r="FZ192" s="602"/>
      <c r="GA192" s="602"/>
      <c r="GB192" s="602"/>
      <c r="GC192" s="602"/>
      <c r="GD192" s="602"/>
      <c r="GE192" s="602"/>
      <c r="GF192" s="602"/>
      <c r="GG192" s="602"/>
      <c r="GH192" s="602"/>
      <c r="GI192" s="602"/>
      <c r="GJ192" s="602"/>
      <c r="GK192" s="603"/>
    </row>
    <row r="193" spans="1:193" ht="4.5" customHeight="1" x14ac:dyDescent="0.15">
      <c r="A193" s="826"/>
      <c r="B193" s="688"/>
      <c r="C193" s="688"/>
      <c r="D193" s="688"/>
      <c r="E193" s="688"/>
      <c r="F193" s="688"/>
      <c r="G193" s="688"/>
      <c r="H193" s="688"/>
      <c r="I193" s="688"/>
      <c r="J193" s="688"/>
      <c r="K193" s="854"/>
      <c r="L193" s="855"/>
      <c r="M193" s="855"/>
      <c r="N193" s="855"/>
      <c r="O193" s="855"/>
      <c r="P193" s="855"/>
      <c r="Q193" s="855"/>
      <c r="R193" s="856"/>
      <c r="S193" s="834"/>
      <c r="T193" s="834"/>
      <c r="U193" s="834"/>
      <c r="V193" s="834"/>
      <c r="W193" s="834"/>
      <c r="X193" s="834"/>
      <c r="Y193" s="834"/>
      <c r="Z193" s="871"/>
      <c r="AA193" s="871"/>
      <c r="AB193" s="871"/>
      <c r="AC193" s="871"/>
      <c r="AD193" s="871"/>
      <c r="AE193" s="871"/>
      <c r="AF193" s="871"/>
      <c r="AG193" s="871"/>
      <c r="AH193" s="871"/>
      <c r="AI193" s="871"/>
      <c r="AJ193" s="871"/>
      <c r="AK193" s="871"/>
      <c r="AL193" s="871"/>
      <c r="AM193" s="871"/>
      <c r="AN193" s="871"/>
      <c r="AO193" s="871"/>
      <c r="AP193" s="871"/>
      <c r="AQ193" s="871"/>
      <c r="AR193" s="871"/>
      <c r="AS193" s="871"/>
      <c r="AT193" s="871"/>
      <c r="AU193" s="871"/>
      <c r="AV193" s="871"/>
      <c r="AW193" s="871"/>
      <c r="AX193" s="875"/>
      <c r="AY193" s="875"/>
      <c r="AZ193" s="875"/>
      <c r="BA193" s="875"/>
      <c r="BB193" s="875"/>
      <c r="BC193" s="875"/>
      <c r="BD193" s="875"/>
      <c r="BE193" s="875"/>
      <c r="BF193" s="876"/>
      <c r="BG193" s="474"/>
      <c r="BH193" s="474"/>
      <c r="BI193" s="899"/>
      <c r="BJ193" s="897"/>
      <c r="BK193" s="897"/>
      <c r="BL193" s="897"/>
      <c r="BM193" s="897"/>
      <c r="BN193" s="897"/>
      <c r="BO193" s="897"/>
      <c r="BP193" s="897"/>
      <c r="BQ193" s="897"/>
      <c r="BR193" s="897"/>
      <c r="BS193" s="897"/>
      <c r="BT193" s="897"/>
      <c r="BU193" s="897"/>
      <c r="BV193" s="898"/>
      <c r="BW193" s="699"/>
      <c r="BX193" s="700"/>
      <c r="BY193" s="656"/>
      <c r="BZ193" s="657"/>
      <c r="CA193" s="695"/>
      <c r="CB193" s="695"/>
      <c r="CC193" s="695"/>
      <c r="CD193" s="695"/>
      <c r="CE193" s="695"/>
      <c r="CF193" s="805"/>
      <c r="CG193" s="808"/>
      <c r="CH193" s="695"/>
      <c r="CI193" s="695"/>
      <c r="CJ193" s="695"/>
      <c r="CK193" s="695"/>
      <c r="CL193" s="754"/>
      <c r="CM193" s="832"/>
      <c r="CN193" s="695"/>
      <c r="CO193" s="695"/>
      <c r="CP193" s="695"/>
      <c r="CQ193" s="695"/>
      <c r="CR193" s="754"/>
      <c r="CT193" s="524"/>
      <c r="CU193" s="524"/>
      <c r="CV193" s="524"/>
      <c r="CW193" s="524"/>
      <c r="CX193" s="524"/>
      <c r="CY193" s="524"/>
      <c r="CZ193" s="524"/>
      <c r="DA193" s="524"/>
      <c r="DB193" s="524"/>
      <c r="DC193" s="524"/>
      <c r="DD193" s="524"/>
      <c r="DE193" s="524"/>
      <c r="DF193" s="524"/>
      <c r="DG193" s="524"/>
      <c r="DH193" s="524"/>
      <c r="DI193" s="524"/>
      <c r="DJ193" s="524"/>
      <c r="DK193" s="524"/>
      <c r="DL193" s="524"/>
      <c r="DM193" s="524"/>
      <c r="DN193" s="524"/>
      <c r="DO193" s="524"/>
      <c r="DP193" s="524"/>
      <c r="DQ193" s="524"/>
      <c r="DR193" s="524"/>
      <c r="DS193" s="524"/>
      <c r="DT193" s="524"/>
      <c r="DU193" s="524"/>
      <c r="DV193" s="524"/>
      <c r="DW193" s="524"/>
      <c r="DX193" s="524"/>
      <c r="DY193" s="524"/>
      <c r="DZ193" s="524"/>
      <c r="EA193" s="524"/>
      <c r="EB193" s="524"/>
      <c r="EC193" s="524"/>
      <c r="ED193" s="524"/>
      <c r="EE193" s="595"/>
      <c r="EF193" s="595"/>
      <c r="EG193" s="595"/>
      <c r="EH193" s="595"/>
      <c r="EI193" s="595"/>
      <c r="EJ193" s="595"/>
      <c r="EK193" s="595"/>
      <c r="EL193" s="595"/>
      <c r="EM193" s="595"/>
      <c r="EN193" s="595"/>
      <c r="EO193" s="595"/>
      <c r="EP193" s="595"/>
      <c r="EQ193" s="595"/>
      <c r="ER193" s="595"/>
      <c r="ES193" s="595"/>
      <c r="ET193" s="595"/>
      <c r="EU193" s="608"/>
      <c r="EV193" s="601"/>
      <c r="EW193" s="601"/>
      <c r="EX193" s="601"/>
      <c r="EY193" s="601"/>
      <c r="EZ193" s="601"/>
      <c r="FA193" s="601"/>
      <c r="FB193" s="528"/>
      <c r="FC193" s="528"/>
      <c r="FD193" s="598"/>
      <c r="FE193" s="598"/>
      <c r="FF193" s="601"/>
      <c r="FG193" s="601"/>
      <c r="FH193" s="601"/>
      <c r="FI193" s="601"/>
      <c r="FJ193" s="601"/>
      <c r="FK193" s="610"/>
      <c r="FL193" s="612"/>
      <c r="FM193" s="612"/>
      <c r="FN193" s="610"/>
      <c r="FO193" s="610"/>
      <c r="FP193" s="604"/>
      <c r="FQ193" s="604"/>
      <c r="FR193" s="604"/>
      <c r="FS193" s="604"/>
      <c r="FT193" s="604"/>
      <c r="FU193" s="604"/>
      <c r="FV193" s="604"/>
      <c r="FW193" s="604"/>
      <c r="FX193" s="604"/>
      <c r="FY193" s="604"/>
      <c r="FZ193" s="604"/>
      <c r="GA193" s="604"/>
      <c r="GB193" s="604"/>
      <c r="GC193" s="604"/>
      <c r="GD193" s="604"/>
      <c r="GE193" s="604"/>
      <c r="GF193" s="604"/>
      <c r="GG193" s="604"/>
      <c r="GH193" s="604"/>
      <c r="GI193" s="604"/>
      <c r="GJ193" s="604"/>
      <c r="GK193" s="605"/>
    </row>
    <row r="194" spans="1:193" ht="4.5" customHeight="1" x14ac:dyDescent="0.15">
      <c r="A194" s="827"/>
      <c r="B194" s="828"/>
      <c r="C194" s="828"/>
      <c r="D194" s="828"/>
      <c r="E194" s="828"/>
      <c r="F194" s="828"/>
      <c r="G194" s="828"/>
      <c r="H194" s="828"/>
      <c r="I194" s="828"/>
      <c r="J194" s="828"/>
      <c r="K194" s="857"/>
      <c r="L194" s="858"/>
      <c r="M194" s="858"/>
      <c r="N194" s="858"/>
      <c r="O194" s="858"/>
      <c r="P194" s="858"/>
      <c r="Q194" s="858"/>
      <c r="R194" s="859"/>
      <c r="S194" s="835"/>
      <c r="T194" s="835"/>
      <c r="U194" s="835"/>
      <c r="V194" s="835"/>
      <c r="W194" s="835"/>
      <c r="X194" s="835"/>
      <c r="Y194" s="835"/>
      <c r="Z194" s="872"/>
      <c r="AA194" s="872"/>
      <c r="AB194" s="872"/>
      <c r="AC194" s="872"/>
      <c r="AD194" s="872"/>
      <c r="AE194" s="872"/>
      <c r="AF194" s="872"/>
      <c r="AG194" s="872"/>
      <c r="AH194" s="872"/>
      <c r="AI194" s="872"/>
      <c r="AJ194" s="872"/>
      <c r="AK194" s="872"/>
      <c r="AL194" s="872"/>
      <c r="AM194" s="872"/>
      <c r="AN194" s="872"/>
      <c r="AO194" s="872"/>
      <c r="AP194" s="872"/>
      <c r="AQ194" s="872"/>
      <c r="AR194" s="872"/>
      <c r="AS194" s="872"/>
      <c r="AT194" s="872"/>
      <c r="AU194" s="872"/>
      <c r="AV194" s="872"/>
      <c r="AW194" s="872"/>
      <c r="AX194" s="877"/>
      <c r="AY194" s="877"/>
      <c r="AZ194" s="877"/>
      <c r="BA194" s="877"/>
      <c r="BB194" s="877"/>
      <c r="BC194" s="877"/>
      <c r="BD194" s="877"/>
      <c r="BE194" s="877"/>
      <c r="BF194" s="878"/>
      <c r="BG194" s="474"/>
      <c r="BH194" s="474"/>
      <c r="BI194" s="900"/>
      <c r="BJ194" s="901"/>
      <c r="BK194" s="901"/>
      <c r="BL194" s="901"/>
      <c r="BM194" s="901"/>
      <c r="BN194" s="901"/>
      <c r="BO194" s="901"/>
      <c r="BP194" s="901"/>
      <c r="BQ194" s="901"/>
      <c r="BR194" s="901"/>
      <c r="BS194" s="901"/>
      <c r="BT194" s="901"/>
      <c r="BU194" s="901"/>
      <c r="BV194" s="902"/>
      <c r="BW194" s="820"/>
      <c r="BX194" s="821"/>
      <c r="BY194" s="822"/>
      <c r="BZ194" s="823"/>
      <c r="CA194" s="806"/>
      <c r="CB194" s="806"/>
      <c r="CC194" s="806"/>
      <c r="CD194" s="806"/>
      <c r="CE194" s="806"/>
      <c r="CF194" s="807"/>
      <c r="CG194" s="895"/>
      <c r="CH194" s="806"/>
      <c r="CI194" s="806"/>
      <c r="CJ194" s="806"/>
      <c r="CK194" s="806"/>
      <c r="CL194" s="893"/>
      <c r="CM194" s="894"/>
      <c r="CN194" s="806"/>
      <c r="CO194" s="806"/>
      <c r="CP194" s="806"/>
      <c r="CQ194" s="806"/>
      <c r="CR194" s="893"/>
      <c r="CT194" s="545"/>
      <c r="CU194" s="545"/>
      <c r="CV194" s="545"/>
      <c r="CW194" s="545"/>
      <c r="CX194" s="545"/>
      <c r="CY194" s="545"/>
      <c r="CZ194" s="545"/>
      <c r="DA194" s="545"/>
      <c r="DB194" s="545"/>
      <c r="DC194" s="545"/>
      <c r="DD194" s="545"/>
      <c r="DE194" s="545"/>
      <c r="DF194" s="545"/>
      <c r="DG194" s="545"/>
      <c r="DH194" s="545"/>
      <c r="DI194" s="545"/>
      <c r="DJ194" s="545"/>
      <c r="DK194" s="545"/>
      <c r="DL194" s="545"/>
      <c r="DM194" s="545"/>
      <c r="DN194" s="545"/>
      <c r="DO194" s="545"/>
      <c r="DP194" s="545"/>
      <c r="DQ194" s="545"/>
      <c r="DR194" s="545"/>
      <c r="DS194" s="545"/>
      <c r="DT194" s="545"/>
      <c r="DU194" s="545"/>
      <c r="DV194" s="545"/>
      <c r="DW194" s="545"/>
      <c r="DX194" s="545"/>
      <c r="DY194" s="545"/>
      <c r="DZ194" s="545"/>
      <c r="EA194" s="545"/>
      <c r="EB194" s="545"/>
      <c r="EC194" s="545"/>
      <c r="ED194" s="545"/>
      <c r="EE194" s="545"/>
      <c r="EF194" s="545"/>
      <c r="EG194" s="545"/>
      <c r="EH194" s="545"/>
      <c r="EI194" s="545"/>
      <c r="EJ194" s="545"/>
      <c r="EK194" s="545"/>
      <c r="EL194" s="545"/>
      <c r="FB194" s="524"/>
      <c r="FC194" s="524"/>
      <c r="FD194" s="524"/>
      <c r="FE194" s="524"/>
      <c r="FF194" s="524"/>
      <c r="FG194" s="524"/>
      <c r="FH194" s="524"/>
      <c r="FI194" s="524"/>
      <c r="FJ194" s="524"/>
      <c r="FK194" s="521"/>
      <c r="FL194" s="521"/>
      <c r="FM194" s="521"/>
      <c r="FN194" s="521"/>
      <c r="FO194" s="521"/>
      <c r="FP194" s="521"/>
      <c r="FQ194" s="521"/>
      <c r="FR194" s="521"/>
      <c r="FS194" s="521"/>
      <c r="FT194" s="521"/>
      <c r="FU194" s="521"/>
      <c r="FV194" s="521"/>
      <c r="FW194" s="521"/>
      <c r="FX194" s="521"/>
      <c r="FY194" s="521"/>
      <c r="FZ194" s="521"/>
      <c r="GA194" s="521"/>
      <c r="GB194" s="521"/>
      <c r="GC194" s="521"/>
      <c r="GD194" s="521"/>
      <c r="GE194" s="521"/>
      <c r="GF194" s="521"/>
      <c r="GG194" s="521"/>
      <c r="GH194" s="521"/>
      <c r="GI194" s="521"/>
      <c r="GJ194" s="521"/>
      <c r="GK194" s="521"/>
    </row>
    <row r="195" spans="1:193" ht="4.5" customHeight="1" x14ac:dyDescent="0.15">
      <c r="FK195" s="469"/>
      <c r="FL195" s="469"/>
      <c r="FM195" s="469"/>
      <c r="FN195" s="469"/>
      <c r="FO195" s="469"/>
      <c r="FP195" s="469"/>
      <c r="FQ195" s="469"/>
      <c r="FR195" s="469"/>
      <c r="FS195" s="469"/>
      <c r="FT195" s="469"/>
      <c r="FU195" s="469"/>
      <c r="FV195" s="469"/>
      <c r="FW195" s="469"/>
      <c r="FX195" s="469"/>
      <c r="FY195" s="469"/>
      <c r="FZ195" s="469"/>
      <c r="GA195" s="469"/>
      <c r="GB195" s="469"/>
      <c r="GC195" s="469"/>
      <c r="GD195" s="469"/>
      <c r="GE195" s="469"/>
      <c r="GF195" s="469"/>
      <c r="GG195" s="469"/>
      <c r="GH195" s="469"/>
      <c r="GI195" s="469"/>
      <c r="GJ195" s="469"/>
      <c r="GK195" s="469"/>
    </row>
  </sheetData>
  <sheetProtection algorithmName="SHA-512" hashValue="cdN/sv/xusB+4Pc15xv6DLJN1dpqxVMXwLZ+KCXNIZStATQGiB5x29mUUxW9+uUL2oU28KzwpSEbSWea9Nh6Dg==" saltValue="hEKOigdkJ0ATRrqOsV7oIg==" spinCount="100000" sheet="1" objects="1" scenarios="1" selectLockedCells="1"/>
  <mergeCells count="1114">
    <mergeCell ref="FO117:FX121"/>
    <mergeCell ref="FY117:GK121"/>
    <mergeCell ref="DB113:EK114"/>
    <mergeCell ref="AI1:BX5"/>
    <mergeCell ref="FQ27:GK32"/>
    <mergeCell ref="FK24:FP26"/>
    <mergeCell ref="FQ24:GK26"/>
    <mergeCell ref="FK40:FP42"/>
    <mergeCell ref="FQ40:GK42"/>
    <mergeCell ref="CG39:CH42"/>
    <mergeCell ref="CI39:CJ42"/>
    <mergeCell ref="CK39:CL42"/>
    <mergeCell ref="CM39:CN42"/>
    <mergeCell ref="CO39:CP42"/>
    <mergeCell ref="CQ39:CR42"/>
    <mergeCell ref="BI39:BV42"/>
    <mergeCell ref="FK43:FP48"/>
    <mergeCell ref="FQ43:GK48"/>
    <mergeCell ref="BI43:BV46"/>
    <mergeCell ref="FD75:FI80"/>
    <mergeCell ref="FD56:FI58"/>
    <mergeCell ref="FD72:FI74"/>
    <mergeCell ref="DB81:EK82"/>
    <mergeCell ref="DQ35:DS39"/>
    <mergeCell ref="DT35:DV39"/>
    <mergeCell ref="DW35:DY39"/>
    <mergeCell ref="EL13:EW14"/>
    <mergeCell ref="A1:O5"/>
    <mergeCell ref="BA9:BX14"/>
    <mergeCell ref="EX113:FI114"/>
    <mergeCell ref="EL115:EW119"/>
    <mergeCell ref="EX115:FI119"/>
    <mergeCell ref="EL65:EW66"/>
    <mergeCell ref="EX65:FI66"/>
    <mergeCell ref="EL67:EW71"/>
    <mergeCell ref="EX67:FI71"/>
    <mergeCell ref="EL81:EW82"/>
    <mergeCell ref="DW115:DY119"/>
    <mergeCell ref="DZ115:EB119"/>
    <mergeCell ref="EC115:EE119"/>
    <mergeCell ref="EX40:FC42"/>
    <mergeCell ref="DH75:EF80"/>
    <mergeCell ref="DH104:EF106"/>
    <mergeCell ref="FD104:FI106"/>
    <mergeCell ref="EG40:EW42"/>
    <mergeCell ref="EG59:EW64"/>
    <mergeCell ref="EX59:FC64"/>
    <mergeCell ref="EG72:EW74"/>
    <mergeCell ref="DH51:DJ55"/>
    <mergeCell ref="DK67:DM71"/>
    <mergeCell ref="DN67:DP71"/>
    <mergeCell ref="DQ67:DS71"/>
    <mergeCell ref="DT67:DV71"/>
    <mergeCell ref="DW67:DY71"/>
    <mergeCell ref="EF115:EH119"/>
    <mergeCell ref="EI115:EK119"/>
    <mergeCell ref="EL113:EW114"/>
    <mergeCell ref="EX91:FC96"/>
    <mergeCell ref="A6:AR8"/>
    <mergeCell ref="DB7:DG12"/>
    <mergeCell ref="DH7:EF12"/>
    <mergeCell ref="FD40:FI42"/>
    <mergeCell ref="CT1:EL3"/>
    <mergeCell ref="CT4:DA23"/>
    <mergeCell ref="DB4:DG6"/>
    <mergeCell ref="DH4:EF6"/>
    <mergeCell ref="DH15:DJ19"/>
    <mergeCell ref="DK15:DM19"/>
    <mergeCell ref="DN15:DP19"/>
    <mergeCell ref="DQ15:DS19"/>
    <mergeCell ref="DT15:DV19"/>
    <mergeCell ref="DW15:DY19"/>
    <mergeCell ref="DE15:DG19"/>
    <mergeCell ref="A9:H14"/>
    <mergeCell ref="DB13:EK14"/>
    <mergeCell ref="EF20:FI23"/>
    <mergeCell ref="A18:H24"/>
    <mergeCell ref="DZ15:EB19"/>
    <mergeCell ref="EC15:EE19"/>
    <mergeCell ref="EF15:EH19"/>
    <mergeCell ref="EI15:EK19"/>
    <mergeCell ref="A15:H17"/>
    <mergeCell ref="FD24:FI26"/>
    <mergeCell ref="AP25:AR29"/>
    <mergeCell ref="AS25:AZ29"/>
    <mergeCell ref="BA25:BX29"/>
    <mergeCell ref="DB27:DG32"/>
    <mergeCell ref="DZ35:EB39"/>
    <mergeCell ref="DH27:EF32"/>
    <mergeCell ref="FD4:FI6"/>
    <mergeCell ref="X25:Z29"/>
    <mergeCell ref="FD7:FI12"/>
    <mergeCell ref="FD27:FI32"/>
    <mergeCell ref="A30:H34"/>
    <mergeCell ref="I30:AF34"/>
    <mergeCell ref="AG30:AN34"/>
    <mergeCell ref="AO30:AZ34"/>
    <mergeCell ref="DB33:EK34"/>
    <mergeCell ref="FK27:FP32"/>
    <mergeCell ref="AA25:AC29"/>
    <mergeCell ref="AD25:AF29"/>
    <mergeCell ref="AG25:AI29"/>
    <mergeCell ref="AJ25:AL29"/>
    <mergeCell ref="AM25:AO29"/>
    <mergeCell ref="I18:AR24"/>
    <mergeCell ref="AS20:AZ24"/>
    <mergeCell ref="BA30:BL34"/>
    <mergeCell ref="BM30:BX34"/>
    <mergeCell ref="AS15:AZ19"/>
    <mergeCell ref="DB15:DD19"/>
    <mergeCell ref="BA15:BX19"/>
    <mergeCell ref="O25:Q29"/>
    <mergeCell ref="R25:T29"/>
    <mergeCell ref="U25:W29"/>
    <mergeCell ref="FK33:GK34"/>
    <mergeCell ref="I15:AR17"/>
    <mergeCell ref="DB20:DS23"/>
    <mergeCell ref="DT20:EE23"/>
    <mergeCell ref="BA20:BX24"/>
    <mergeCell ref="EL15:EW19"/>
    <mergeCell ref="EX15:FI19"/>
    <mergeCell ref="EL33:EW34"/>
    <mergeCell ref="EX33:FI34"/>
    <mergeCell ref="FK7:GK15"/>
    <mergeCell ref="EX7:FC12"/>
    <mergeCell ref="DB49:EK50"/>
    <mergeCell ref="CE51:CF54"/>
    <mergeCell ref="DK51:DM55"/>
    <mergeCell ref="DN51:DP55"/>
    <mergeCell ref="DQ51:DS55"/>
    <mergeCell ref="BW43:BX46"/>
    <mergeCell ref="BY43:BZ46"/>
    <mergeCell ref="EC35:EE39"/>
    <mergeCell ref="EF35:EH39"/>
    <mergeCell ref="DB40:DG42"/>
    <mergeCell ref="K45:AB46"/>
    <mergeCell ref="AC45:AT46"/>
    <mergeCell ref="FK4:GK6"/>
    <mergeCell ref="FK21:GK23"/>
    <mergeCell ref="DH24:EF26"/>
    <mergeCell ref="DH40:EF42"/>
    <mergeCell ref="BY47:BZ50"/>
    <mergeCell ref="CA47:CB50"/>
    <mergeCell ref="DB35:DD39"/>
    <mergeCell ref="DK35:DM39"/>
    <mergeCell ref="DN35:DP39"/>
    <mergeCell ref="FK35:GK39"/>
    <mergeCell ref="EI35:EK39"/>
    <mergeCell ref="EG24:EW26"/>
    <mergeCell ref="EX24:FC26"/>
    <mergeCell ref="EG27:EW32"/>
    <mergeCell ref="EX27:FC32"/>
    <mergeCell ref="CT24:DA151"/>
    <mergeCell ref="DB24:DG26"/>
    <mergeCell ref="K67:O70"/>
    <mergeCell ref="P67:R70"/>
    <mergeCell ref="BW39:BX42"/>
    <mergeCell ref="BY51:BZ54"/>
    <mergeCell ref="CO43:CP46"/>
    <mergeCell ref="CQ43:CR46"/>
    <mergeCell ref="AU51:BF52"/>
    <mergeCell ref="BI51:BV54"/>
    <mergeCell ref="BW51:BX54"/>
    <mergeCell ref="AC53:AT56"/>
    <mergeCell ref="AU53:BF56"/>
    <mergeCell ref="A36:AR38"/>
    <mergeCell ref="A39:J44"/>
    <mergeCell ref="K39:V40"/>
    <mergeCell ref="W39:AH40"/>
    <mergeCell ref="AI39:AT40"/>
    <mergeCell ref="AU39:BF40"/>
    <mergeCell ref="K41:V44"/>
    <mergeCell ref="W41:AH44"/>
    <mergeCell ref="AI41:AT44"/>
    <mergeCell ref="AU41:BF44"/>
    <mergeCell ref="CQ47:CR50"/>
    <mergeCell ref="BY39:BZ42"/>
    <mergeCell ref="CA39:CB42"/>
    <mergeCell ref="CC39:CD42"/>
    <mergeCell ref="CE39:CF42"/>
    <mergeCell ref="AU47:BF50"/>
    <mergeCell ref="BI47:BV50"/>
    <mergeCell ref="BW47:BX50"/>
    <mergeCell ref="A45:J50"/>
    <mergeCell ref="AU45:BF46"/>
    <mergeCell ref="K47:AB50"/>
    <mergeCell ref="EX35:FI39"/>
    <mergeCell ref="A25:H29"/>
    <mergeCell ref="I25:K29"/>
    <mergeCell ref="L25:N29"/>
    <mergeCell ref="FD43:FI48"/>
    <mergeCell ref="CK51:CL54"/>
    <mergeCell ref="CM51:CN54"/>
    <mergeCell ref="CO51:CP54"/>
    <mergeCell ref="CQ51:CR54"/>
    <mergeCell ref="FK51:GK55"/>
    <mergeCell ref="DZ51:EB55"/>
    <mergeCell ref="EC51:EE55"/>
    <mergeCell ref="EF51:EH55"/>
    <mergeCell ref="CM47:CN50"/>
    <mergeCell ref="EI51:EK55"/>
    <mergeCell ref="CG43:CH46"/>
    <mergeCell ref="CI43:CJ46"/>
    <mergeCell ref="CK43:CL46"/>
    <mergeCell ref="CM43:CN46"/>
    <mergeCell ref="CI55:CJ58"/>
    <mergeCell ref="CK55:CL58"/>
    <mergeCell ref="CM55:CN58"/>
    <mergeCell ref="FK56:FP58"/>
    <mergeCell ref="DE35:DG39"/>
    <mergeCell ref="DH35:DJ39"/>
    <mergeCell ref="EG43:EW48"/>
    <mergeCell ref="EX43:FC48"/>
    <mergeCell ref="EG56:EW58"/>
    <mergeCell ref="EX56:FC58"/>
    <mergeCell ref="CA43:CB46"/>
    <mergeCell ref="CC43:CD46"/>
    <mergeCell ref="AC51:AT52"/>
    <mergeCell ref="DB43:DG48"/>
    <mergeCell ref="AC47:AT50"/>
    <mergeCell ref="CE43:CF46"/>
    <mergeCell ref="CO47:CP50"/>
    <mergeCell ref="FK49:GK50"/>
    <mergeCell ref="CC47:CD50"/>
    <mergeCell ref="CE47:CF50"/>
    <mergeCell ref="CG47:CH50"/>
    <mergeCell ref="CI47:CJ50"/>
    <mergeCell ref="CK47:CL50"/>
    <mergeCell ref="DH43:EF48"/>
    <mergeCell ref="EL49:EW50"/>
    <mergeCell ref="EX49:FI50"/>
    <mergeCell ref="EL51:EW55"/>
    <mergeCell ref="EX51:FI55"/>
    <mergeCell ref="CC55:CD58"/>
    <mergeCell ref="CE55:CF58"/>
    <mergeCell ref="DB56:DG58"/>
    <mergeCell ref="DH56:EF58"/>
    <mergeCell ref="CO55:CP58"/>
    <mergeCell ref="CG51:CH54"/>
    <mergeCell ref="DT51:DV55"/>
    <mergeCell ref="DW51:DY55"/>
    <mergeCell ref="FQ56:GK58"/>
    <mergeCell ref="CI51:CJ54"/>
    <mergeCell ref="CG55:CH58"/>
    <mergeCell ref="DB51:DD55"/>
    <mergeCell ref="BI55:BV58"/>
    <mergeCell ref="BY55:BZ58"/>
    <mergeCell ref="CQ55:CR58"/>
    <mergeCell ref="FK65:GK66"/>
    <mergeCell ref="AU66:BF70"/>
    <mergeCell ref="S67:AJ70"/>
    <mergeCell ref="AK67:AT70"/>
    <mergeCell ref="BI67:BV70"/>
    <mergeCell ref="BW67:BX70"/>
    <mergeCell ref="BY67:BZ70"/>
    <mergeCell ref="CK63:CL66"/>
    <mergeCell ref="CM63:CN66"/>
    <mergeCell ref="CO63:CP66"/>
    <mergeCell ref="CQ63:CR66"/>
    <mergeCell ref="AU64:BF65"/>
    <mergeCell ref="DB65:EK66"/>
    <mergeCell ref="BY63:BZ66"/>
    <mergeCell ref="CA63:CB66"/>
    <mergeCell ref="CC63:CD66"/>
    <mergeCell ref="CE63:CF66"/>
    <mergeCell ref="CG63:CH66"/>
    <mergeCell ref="CI63:CJ66"/>
    <mergeCell ref="FK59:FP64"/>
    <mergeCell ref="FQ59:GK64"/>
    <mergeCell ref="S63:AJ66"/>
    <mergeCell ref="CE59:CF62"/>
    <mergeCell ref="DH59:EF64"/>
    <mergeCell ref="DB59:DG64"/>
    <mergeCell ref="CG59:CH62"/>
    <mergeCell ref="CI59:CJ62"/>
    <mergeCell ref="CK59:CL62"/>
    <mergeCell ref="FK67:GK71"/>
    <mergeCell ref="EC67:EE71"/>
    <mergeCell ref="EF67:EH71"/>
    <mergeCell ref="EI67:EK71"/>
    <mergeCell ref="FD59:FI64"/>
    <mergeCell ref="S81:AB82"/>
    <mergeCell ref="AC81:AK82"/>
    <mergeCell ref="AL81:AT82"/>
    <mergeCell ref="CK67:CL70"/>
    <mergeCell ref="DH72:EF74"/>
    <mergeCell ref="AC71:AJ72"/>
    <mergeCell ref="AK71:AT72"/>
    <mergeCell ref="S71:AB72"/>
    <mergeCell ref="BW71:BX74"/>
    <mergeCell ref="BY71:BZ74"/>
    <mergeCell ref="CA71:CB74"/>
    <mergeCell ref="S77:AB80"/>
    <mergeCell ref="AC77:AJ80"/>
    <mergeCell ref="AK77:AT80"/>
    <mergeCell ref="CA67:CB70"/>
    <mergeCell ref="BI79:BV82"/>
    <mergeCell ref="BW79:BX82"/>
    <mergeCell ref="CM75:CN78"/>
    <mergeCell ref="CO75:CP78"/>
    <mergeCell ref="EX72:FC74"/>
    <mergeCell ref="AK63:AT66"/>
    <mergeCell ref="BI63:BV66"/>
    <mergeCell ref="CQ59:CR62"/>
    <mergeCell ref="BI59:BV62"/>
    <mergeCell ref="AU73:BF75"/>
    <mergeCell ref="BI75:BV78"/>
    <mergeCell ref="BW75:BX78"/>
    <mergeCell ref="BY75:BZ78"/>
    <mergeCell ref="CE71:CF74"/>
    <mergeCell ref="CG71:CH74"/>
    <mergeCell ref="CI71:CJ74"/>
    <mergeCell ref="D81:J86"/>
    <mergeCell ref="DB83:DD87"/>
    <mergeCell ref="P63:R66"/>
    <mergeCell ref="K53:AB56"/>
    <mergeCell ref="A57:J70"/>
    <mergeCell ref="K57:R58"/>
    <mergeCell ref="S57:AJ58"/>
    <mergeCell ref="AK57:AT58"/>
    <mergeCell ref="AU57:BF58"/>
    <mergeCell ref="S59:AJ62"/>
    <mergeCell ref="AK59:AT62"/>
    <mergeCell ref="AU59:BF63"/>
    <mergeCell ref="BW59:BX62"/>
    <mergeCell ref="CA51:CB54"/>
    <mergeCell ref="CC51:CD54"/>
    <mergeCell ref="K51:AB52"/>
    <mergeCell ref="BW63:BX66"/>
    <mergeCell ref="BY59:BZ62"/>
    <mergeCell ref="CA59:CB62"/>
    <mergeCell ref="CC59:CD62"/>
    <mergeCell ref="BW55:BX58"/>
    <mergeCell ref="CA55:CB58"/>
    <mergeCell ref="CQ71:CR74"/>
    <mergeCell ref="DB72:DG74"/>
    <mergeCell ref="K59:O62"/>
    <mergeCell ref="CM67:CN70"/>
    <mergeCell ref="CO67:CP70"/>
    <mergeCell ref="CQ67:CR70"/>
    <mergeCell ref="DB67:DD71"/>
    <mergeCell ref="CG67:CH70"/>
    <mergeCell ref="CI67:CJ70"/>
    <mergeCell ref="DE51:DG55"/>
    <mergeCell ref="CK71:CL74"/>
    <mergeCell ref="CM71:CN74"/>
    <mergeCell ref="CO71:CP74"/>
    <mergeCell ref="AU71:BF72"/>
    <mergeCell ref="FK81:GK83"/>
    <mergeCell ref="FO84:FX86"/>
    <mergeCell ref="CO85:CP88"/>
    <mergeCell ref="CC79:CD82"/>
    <mergeCell ref="CE79:CF82"/>
    <mergeCell ref="CQ85:CR88"/>
    <mergeCell ref="CQ75:CR78"/>
    <mergeCell ref="DB75:DG80"/>
    <mergeCell ref="CK85:CL88"/>
    <mergeCell ref="CM85:CN88"/>
    <mergeCell ref="BI71:BV74"/>
    <mergeCell ref="CC71:CD74"/>
    <mergeCell ref="DE67:DG71"/>
    <mergeCell ref="BY85:BZ88"/>
    <mergeCell ref="BW85:BX88"/>
    <mergeCell ref="CI75:CJ78"/>
    <mergeCell ref="DZ67:EB71"/>
    <mergeCell ref="DT83:DV87"/>
    <mergeCell ref="DH67:DJ71"/>
    <mergeCell ref="FY92:GK96"/>
    <mergeCell ref="CK79:CL82"/>
    <mergeCell ref="CG79:CH82"/>
    <mergeCell ref="CI79:CJ82"/>
    <mergeCell ref="CA89:CB92"/>
    <mergeCell ref="CC89:CD92"/>
    <mergeCell ref="FK92:FN96"/>
    <mergeCell ref="FK87:FN91"/>
    <mergeCell ref="CA85:CB88"/>
    <mergeCell ref="CC85:CD88"/>
    <mergeCell ref="CE85:CF88"/>
    <mergeCell ref="CG85:CH88"/>
    <mergeCell ref="CI85:CJ88"/>
    <mergeCell ref="FO92:FX96"/>
    <mergeCell ref="CQ89:CR92"/>
    <mergeCell ref="DB91:DG96"/>
    <mergeCell ref="DH91:EF96"/>
    <mergeCell ref="CE89:CF92"/>
    <mergeCell ref="CG89:CH92"/>
    <mergeCell ref="CI89:CJ92"/>
    <mergeCell ref="CK89:CL92"/>
    <mergeCell ref="CM89:CN92"/>
    <mergeCell ref="DB88:DG90"/>
    <mergeCell ref="EG75:EW80"/>
    <mergeCell ref="FO87:FX91"/>
    <mergeCell ref="FY87:GK91"/>
    <mergeCell ref="CC93:CD96"/>
    <mergeCell ref="CE93:CF96"/>
    <mergeCell ref="CG93:CH96"/>
    <mergeCell ref="CK75:CL78"/>
    <mergeCell ref="CA75:CB78"/>
    <mergeCell ref="CC75:CD78"/>
    <mergeCell ref="K77:R80"/>
    <mergeCell ref="DK83:DM87"/>
    <mergeCell ref="DQ83:DS87"/>
    <mergeCell ref="AU78:BF80"/>
    <mergeCell ref="FK102:FN106"/>
    <mergeCell ref="FO102:FX106"/>
    <mergeCell ref="BY101:BZ104"/>
    <mergeCell ref="FK107:FN111"/>
    <mergeCell ref="FO107:FX111"/>
    <mergeCell ref="FD107:FI112"/>
    <mergeCell ref="CM79:CN82"/>
    <mergeCell ref="EC99:EE103"/>
    <mergeCell ref="EF99:EH103"/>
    <mergeCell ref="EI99:EK103"/>
    <mergeCell ref="CM93:CN96"/>
    <mergeCell ref="CE97:CF100"/>
    <mergeCell ref="CG97:CH100"/>
    <mergeCell ref="CI97:CJ100"/>
    <mergeCell ref="CK97:CL100"/>
    <mergeCell ref="CM97:CN100"/>
    <mergeCell ref="CO97:CP100"/>
    <mergeCell ref="CE101:CF104"/>
    <mergeCell ref="CG101:CH104"/>
    <mergeCell ref="K81:R82"/>
    <mergeCell ref="CA79:CB82"/>
    <mergeCell ref="EG104:EW106"/>
    <mergeCell ref="EG88:EW90"/>
    <mergeCell ref="DN83:DP87"/>
    <mergeCell ref="BW101:BX104"/>
    <mergeCell ref="FD91:FI96"/>
    <mergeCell ref="DZ99:EB103"/>
    <mergeCell ref="EG91:EW96"/>
    <mergeCell ref="K73:R76"/>
    <mergeCell ref="S73:AB76"/>
    <mergeCell ref="AC73:AJ76"/>
    <mergeCell ref="AK73:AT76"/>
    <mergeCell ref="FY107:GK111"/>
    <mergeCell ref="BK109:BV112"/>
    <mergeCell ref="K83:R86"/>
    <mergeCell ref="S83:AB86"/>
    <mergeCell ref="AC83:AK86"/>
    <mergeCell ref="AL83:AT86"/>
    <mergeCell ref="FY84:GK86"/>
    <mergeCell ref="DW83:DY87"/>
    <mergeCell ref="DZ83:EB87"/>
    <mergeCell ref="EC83:EE87"/>
    <mergeCell ref="EF83:EH87"/>
    <mergeCell ref="FK84:FN86"/>
    <mergeCell ref="DH88:EF90"/>
    <mergeCell ref="FD88:FI90"/>
    <mergeCell ref="EI83:EK87"/>
    <mergeCell ref="DE83:DG87"/>
    <mergeCell ref="CQ93:CR96"/>
    <mergeCell ref="DH83:DJ87"/>
    <mergeCell ref="FY102:GK106"/>
    <mergeCell ref="CO93:CP96"/>
    <mergeCell ref="AU83:BF86"/>
    <mergeCell ref="CI93:CJ96"/>
    <mergeCell ref="BI93:BV96"/>
    <mergeCell ref="BW93:BX96"/>
    <mergeCell ref="BY93:BZ96"/>
    <mergeCell ref="CA93:CB96"/>
    <mergeCell ref="DB104:DG106"/>
    <mergeCell ref="BK105:BV108"/>
    <mergeCell ref="FY97:GK101"/>
    <mergeCell ref="K98:Z99"/>
    <mergeCell ref="AA98:AP99"/>
    <mergeCell ref="AQ98:BF99"/>
    <mergeCell ref="DB99:DD103"/>
    <mergeCell ref="DE99:DG103"/>
    <mergeCell ref="DH99:DJ103"/>
    <mergeCell ref="DK99:DM103"/>
    <mergeCell ref="DN99:DP103"/>
    <mergeCell ref="CQ97:CR100"/>
    <mergeCell ref="DB97:EK98"/>
    <mergeCell ref="FK97:FN101"/>
    <mergeCell ref="BI105:BJ124"/>
    <mergeCell ref="FO97:FX101"/>
    <mergeCell ref="DQ99:DS103"/>
    <mergeCell ref="DT99:DV103"/>
    <mergeCell ref="DW99:DY103"/>
    <mergeCell ref="FO112:FX116"/>
    <mergeCell ref="CC97:CD100"/>
    <mergeCell ref="CG109:CH112"/>
    <mergeCell ref="CK101:CL104"/>
    <mergeCell ref="CI109:CJ112"/>
    <mergeCell ref="CA101:CB104"/>
    <mergeCell ref="CK105:CL108"/>
    <mergeCell ref="CM105:CN108"/>
    <mergeCell ref="CO105:CP108"/>
    <mergeCell ref="CQ105:CR108"/>
    <mergeCell ref="CI101:CJ104"/>
    <mergeCell ref="CK121:CL124"/>
    <mergeCell ref="W110:AH111"/>
    <mergeCell ref="AI118:AT121"/>
    <mergeCell ref="AU118:BF121"/>
    <mergeCell ref="CK129:CL132"/>
    <mergeCell ref="K106:Z109"/>
    <mergeCell ref="AA106:AP109"/>
    <mergeCell ref="AQ106:BF109"/>
    <mergeCell ref="AI110:AT111"/>
    <mergeCell ref="AU110:BF111"/>
    <mergeCell ref="K112:V115"/>
    <mergeCell ref="W112:AH115"/>
    <mergeCell ref="CO113:CP116"/>
    <mergeCell ref="CQ113:CR116"/>
    <mergeCell ref="CC101:CD104"/>
    <mergeCell ref="BW105:BX108"/>
    <mergeCell ref="BY105:BZ108"/>
    <mergeCell ref="CC129:CD132"/>
    <mergeCell ref="CK109:CL112"/>
    <mergeCell ref="CM109:CN112"/>
    <mergeCell ref="CG121:CH124"/>
    <mergeCell ref="CG125:CH128"/>
    <mergeCell ref="CI125:CJ128"/>
    <mergeCell ref="CA105:CB108"/>
    <mergeCell ref="CC105:CD108"/>
    <mergeCell ref="CE105:CF108"/>
    <mergeCell ref="CG105:CH108"/>
    <mergeCell ref="K104:Z105"/>
    <mergeCell ref="AA104:AP105"/>
    <mergeCell ref="AQ104:BF105"/>
    <mergeCell ref="CM101:CN104"/>
    <mergeCell ref="CO101:CP104"/>
    <mergeCell ref="CQ101:CR104"/>
    <mergeCell ref="CE109:CF112"/>
    <mergeCell ref="BY117:BZ120"/>
    <mergeCell ref="BW125:BX128"/>
    <mergeCell ref="A130:J139"/>
    <mergeCell ref="BW109:BX112"/>
    <mergeCell ref="BY109:BZ112"/>
    <mergeCell ref="CA109:CB112"/>
    <mergeCell ref="CC109:CD112"/>
    <mergeCell ref="AQ130:AW131"/>
    <mergeCell ref="AX130:BF131"/>
    <mergeCell ref="CG129:CH132"/>
    <mergeCell ref="AA132:AG135"/>
    <mergeCell ref="AH132:AP135"/>
    <mergeCell ref="AQ132:AW135"/>
    <mergeCell ref="AX132:BF135"/>
    <mergeCell ref="BY129:BZ132"/>
    <mergeCell ref="CA129:CB132"/>
    <mergeCell ref="AA130:AG131"/>
    <mergeCell ref="AH130:AP131"/>
    <mergeCell ref="A98:J109"/>
    <mergeCell ref="K100:Z103"/>
    <mergeCell ref="AA100:AP103"/>
    <mergeCell ref="BY97:BZ100"/>
    <mergeCell ref="A95:AR97"/>
    <mergeCell ref="BI97:BV100"/>
    <mergeCell ref="BW97:BX100"/>
    <mergeCell ref="CA97:CB100"/>
    <mergeCell ref="K116:V117"/>
    <mergeCell ref="AU122:BF125"/>
    <mergeCell ref="K118:V121"/>
    <mergeCell ref="W116:AH117"/>
    <mergeCell ref="AI116:AT117"/>
    <mergeCell ref="AU116:BF117"/>
    <mergeCell ref="W118:AH121"/>
    <mergeCell ref="K110:V111"/>
    <mergeCell ref="FY112:GK116"/>
    <mergeCell ref="BK113:BV116"/>
    <mergeCell ref="BW113:BX116"/>
    <mergeCell ref="BY113:BZ116"/>
    <mergeCell ref="CA113:CB116"/>
    <mergeCell ref="DB115:DD119"/>
    <mergeCell ref="DE115:DG119"/>
    <mergeCell ref="DH115:DJ119"/>
    <mergeCell ref="DK115:DM119"/>
    <mergeCell ref="DN115:DP119"/>
    <mergeCell ref="CE113:CF116"/>
    <mergeCell ref="CG113:CH116"/>
    <mergeCell ref="CI117:CJ120"/>
    <mergeCell ref="CK117:CL120"/>
    <mergeCell ref="CO117:CP120"/>
    <mergeCell ref="FK112:FN116"/>
    <mergeCell ref="FK117:FN121"/>
    <mergeCell ref="FD120:FI122"/>
    <mergeCell ref="BK117:BV120"/>
    <mergeCell ref="CA117:CB120"/>
    <mergeCell ref="CC117:CD120"/>
    <mergeCell ref="DT115:DV119"/>
    <mergeCell ref="FK122:FN126"/>
    <mergeCell ref="EX123:FC128"/>
    <mergeCell ref="DH120:EF122"/>
    <mergeCell ref="DQ115:DS119"/>
    <mergeCell ref="CO109:CP112"/>
    <mergeCell ref="CQ109:CR112"/>
    <mergeCell ref="BI125:BV128"/>
    <mergeCell ref="DB107:DG112"/>
    <mergeCell ref="DH107:EF112"/>
    <mergeCell ref="CI105:CJ108"/>
    <mergeCell ref="A140:J143"/>
    <mergeCell ref="K166:O169"/>
    <mergeCell ref="A144:J169"/>
    <mergeCell ref="A110:J129"/>
    <mergeCell ref="K132:Q135"/>
    <mergeCell ref="R132:Z135"/>
    <mergeCell ref="CM121:CN124"/>
    <mergeCell ref="CO121:CP124"/>
    <mergeCell ref="CQ121:CR124"/>
    <mergeCell ref="BK121:BV124"/>
    <mergeCell ref="BW121:BX124"/>
    <mergeCell ref="CO125:CP128"/>
    <mergeCell ref="CQ117:CR120"/>
    <mergeCell ref="CC113:CD116"/>
    <mergeCell ref="CK113:CL116"/>
    <mergeCell ref="CM113:CN116"/>
    <mergeCell ref="K130:Q131"/>
    <mergeCell ref="R130:Z131"/>
    <mergeCell ref="CM117:CN120"/>
    <mergeCell ref="CE121:CF124"/>
    <mergeCell ref="CI113:CJ116"/>
    <mergeCell ref="AI112:AT115"/>
    <mergeCell ref="K122:AT125"/>
    <mergeCell ref="BY125:BZ128"/>
    <mergeCell ref="CA125:CB128"/>
    <mergeCell ref="CC125:CD128"/>
    <mergeCell ref="CE125:CF128"/>
    <mergeCell ref="BY121:BZ124"/>
    <mergeCell ref="CA121:CB124"/>
    <mergeCell ref="CC121:CD124"/>
    <mergeCell ref="BW117:BX120"/>
    <mergeCell ref="CI121:CJ124"/>
    <mergeCell ref="CI129:CJ132"/>
    <mergeCell ref="AN166:AW169"/>
    <mergeCell ref="AX166:BF169"/>
    <mergeCell ref="CA147:CB148"/>
    <mergeCell ref="K144:O145"/>
    <mergeCell ref="P144:Y145"/>
    <mergeCell ref="P162:Y165"/>
    <mergeCell ref="Z162:AH165"/>
    <mergeCell ref="K158:O165"/>
    <mergeCell ref="P158:Y161"/>
    <mergeCell ref="Z158:AH161"/>
    <mergeCell ref="AI158:AM165"/>
    <mergeCell ref="AX150:BF153"/>
    <mergeCell ref="BI137:BV140"/>
    <mergeCell ref="BW137:BX140"/>
    <mergeCell ref="BY137:BZ140"/>
    <mergeCell ref="CA137:CB140"/>
    <mergeCell ref="AX144:BF145"/>
    <mergeCell ref="P146:Y149"/>
    <mergeCell ref="P154:Y157"/>
    <mergeCell ref="P150:Y153"/>
    <mergeCell ref="AX146:BF149"/>
    <mergeCell ref="AA136:AG139"/>
    <mergeCell ref="AH136:AP139"/>
    <mergeCell ref="AQ136:AW139"/>
    <mergeCell ref="Z146:AH149"/>
    <mergeCell ref="Z154:AH157"/>
    <mergeCell ref="Z150:AH153"/>
    <mergeCell ref="AN150:AW153"/>
    <mergeCell ref="AN146:AW149"/>
    <mergeCell ref="Z166:AH169"/>
    <mergeCell ref="AI166:AM169"/>
    <mergeCell ref="DN131:DP135"/>
    <mergeCell ref="DB139:DG144"/>
    <mergeCell ref="DH139:EF144"/>
    <mergeCell ref="CG137:CH140"/>
    <mergeCell ref="CI137:CJ140"/>
    <mergeCell ref="CK137:CL140"/>
    <mergeCell ref="CM137:CN140"/>
    <mergeCell ref="CO137:CP140"/>
    <mergeCell ref="DB136:DG138"/>
    <mergeCell ref="CE129:CF132"/>
    <mergeCell ref="K146:O157"/>
    <mergeCell ref="AI146:AM157"/>
    <mergeCell ref="AU126:BF129"/>
    <mergeCell ref="K126:AT129"/>
    <mergeCell ref="R136:Z139"/>
    <mergeCell ref="K140:AT143"/>
    <mergeCell ref="AU140:BF143"/>
    <mergeCell ref="BI149:BX156"/>
    <mergeCell ref="Z144:AH145"/>
    <mergeCell ref="K136:Q139"/>
    <mergeCell ref="AI144:AM145"/>
    <mergeCell ref="AN144:AW145"/>
    <mergeCell ref="DT131:DV135"/>
    <mergeCell ref="DW131:DY135"/>
    <mergeCell ref="BI133:BV136"/>
    <mergeCell ref="BW133:BX136"/>
    <mergeCell ref="BY133:BZ136"/>
    <mergeCell ref="CA133:CB136"/>
    <mergeCell ref="CC133:CD136"/>
    <mergeCell ref="CE133:CF136"/>
    <mergeCell ref="CG133:CH136"/>
    <mergeCell ref="CI133:CJ136"/>
    <mergeCell ref="FK137:FN141"/>
    <mergeCell ref="CO141:CP144"/>
    <mergeCell ref="CQ141:CR144"/>
    <mergeCell ref="FK127:FN131"/>
    <mergeCell ref="FO127:FX131"/>
    <mergeCell ref="FY127:GK131"/>
    <mergeCell ref="CK125:CL128"/>
    <mergeCell ref="CM125:CN128"/>
    <mergeCell ref="FO122:FX126"/>
    <mergeCell ref="FY122:GK126"/>
    <mergeCell ref="DB123:DG128"/>
    <mergeCell ref="DH123:EF128"/>
    <mergeCell ref="EL129:EW130"/>
    <mergeCell ref="CM129:CN132"/>
    <mergeCell ref="CO129:CP132"/>
    <mergeCell ref="CQ129:CR132"/>
    <mergeCell ref="DZ131:EB135"/>
    <mergeCell ref="FD123:FI128"/>
    <mergeCell ref="DB120:DG122"/>
    <mergeCell ref="EX129:FI130"/>
    <mergeCell ref="EL131:EW135"/>
    <mergeCell ref="EX131:FI135"/>
    <mergeCell ref="CQ125:CR128"/>
    <mergeCell ref="CK133:CL136"/>
    <mergeCell ref="CM133:CN136"/>
    <mergeCell ref="EF131:EH135"/>
    <mergeCell ref="EI131:EK135"/>
    <mergeCell ref="FD136:FI138"/>
    <mergeCell ref="DB131:DD135"/>
    <mergeCell ref="DE131:DG135"/>
    <mergeCell ref="DH131:DJ135"/>
    <mergeCell ref="DK131:DM135"/>
    <mergeCell ref="FY147:GK151"/>
    <mergeCell ref="DB129:EK130"/>
    <mergeCell ref="DQ131:DS135"/>
    <mergeCell ref="FK147:FN151"/>
    <mergeCell ref="FO147:FX151"/>
    <mergeCell ref="AN154:AW157"/>
    <mergeCell ref="AX154:BF157"/>
    <mergeCell ref="BY145:BZ148"/>
    <mergeCell ref="BI141:BX148"/>
    <mergeCell ref="BY141:BZ144"/>
    <mergeCell ref="AN162:AW165"/>
    <mergeCell ref="AX162:BF165"/>
    <mergeCell ref="BY161:BZ164"/>
    <mergeCell ref="DE147:DG151"/>
    <mergeCell ref="DH147:DJ151"/>
    <mergeCell ref="DK147:DM151"/>
    <mergeCell ref="CI145:CJ148"/>
    <mergeCell ref="DN147:DP151"/>
    <mergeCell ref="BI157:BX160"/>
    <mergeCell ref="BY157:BZ160"/>
    <mergeCell ref="CA157:CB160"/>
    <mergeCell ref="CC157:CD160"/>
    <mergeCell ref="BY153:BZ156"/>
    <mergeCell ref="AN158:AW161"/>
    <mergeCell ref="AX158:BF161"/>
    <mergeCell ref="CI157:CJ160"/>
    <mergeCell ref="CT157:DA163"/>
    <mergeCell ref="DB157:EE158"/>
    <mergeCell ref="CA141:CB142"/>
    <mergeCell ref="CC141:CD144"/>
    <mergeCell ref="FK157:GK159"/>
    <mergeCell ref="CE157:CF160"/>
    <mergeCell ref="EF166:EJ169"/>
    <mergeCell ref="FO137:FX141"/>
    <mergeCell ref="FY137:GK141"/>
    <mergeCell ref="FK142:FN146"/>
    <mergeCell ref="FO142:FX146"/>
    <mergeCell ref="FY142:GK146"/>
    <mergeCell ref="CG141:CH144"/>
    <mergeCell ref="CG161:CH164"/>
    <mergeCell ref="CI161:CJ164"/>
    <mergeCell ref="EL147:EW151"/>
    <mergeCell ref="EX147:FI151"/>
    <mergeCell ref="EF157:ET158"/>
    <mergeCell ref="CI141:CJ144"/>
    <mergeCell ref="CK141:CL144"/>
    <mergeCell ref="EX136:FC138"/>
    <mergeCell ref="EG139:EW144"/>
    <mergeCell ref="EX139:FC144"/>
    <mergeCell ref="DQ147:DS151"/>
    <mergeCell ref="DT147:DV151"/>
    <mergeCell ref="DW147:DY151"/>
    <mergeCell ref="DZ147:EB151"/>
    <mergeCell ref="EC147:EE151"/>
    <mergeCell ref="CM145:CN148"/>
    <mergeCell ref="FO132:FX136"/>
    <mergeCell ref="FY132:GK136"/>
    <mergeCell ref="CK145:CL148"/>
    <mergeCell ref="CK161:CL164"/>
    <mergeCell ref="FD139:FI144"/>
    <mergeCell ref="EI147:EK151"/>
    <mergeCell ref="FK132:FN136"/>
    <mergeCell ref="EC131:EE135"/>
    <mergeCell ref="FK160:GK164"/>
    <mergeCell ref="EZ166:FI169"/>
    <mergeCell ref="CT178:CV180"/>
    <mergeCell ref="EL145:EW146"/>
    <mergeCell ref="EX145:FI146"/>
    <mergeCell ref="BI161:BV164"/>
    <mergeCell ref="BI183:BV186"/>
    <mergeCell ref="K172:O179"/>
    <mergeCell ref="P172:Y175"/>
    <mergeCell ref="EF164:EY165"/>
    <mergeCell ref="EZ164:FI165"/>
    <mergeCell ref="EU157:FI158"/>
    <mergeCell ref="A170:J179"/>
    <mergeCell ref="K170:O171"/>
    <mergeCell ref="P170:Y171"/>
    <mergeCell ref="Z170:AH171"/>
    <mergeCell ref="AI170:AM171"/>
    <mergeCell ref="AN170:AW171"/>
    <mergeCell ref="AX170:BF171"/>
    <mergeCell ref="DB166:DF169"/>
    <mergeCell ref="CM161:CN164"/>
    <mergeCell ref="CO161:CP164"/>
    <mergeCell ref="CQ161:CR164"/>
    <mergeCell ref="CT164:DA173"/>
    <mergeCell ref="DB164:DU165"/>
    <mergeCell ref="DV164:EE165"/>
    <mergeCell ref="DG166:DU169"/>
    <mergeCell ref="DV166:EE169"/>
    <mergeCell ref="DB170:DF173"/>
    <mergeCell ref="DG170:DU173"/>
    <mergeCell ref="BW161:BX164"/>
    <mergeCell ref="P176:Y179"/>
    <mergeCell ref="Z176:AH179"/>
    <mergeCell ref="EK166:EY169"/>
    <mergeCell ref="CQ171:CR174"/>
    <mergeCell ref="AN176:AW179"/>
    <mergeCell ref="CC161:CD164"/>
    <mergeCell ref="P166:Y169"/>
    <mergeCell ref="FI185:FI187"/>
    <mergeCell ref="FJ185:FK187"/>
    <mergeCell ref="FL185:FN187"/>
    <mergeCell ref="FO185:FO187"/>
    <mergeCell ref="FP185:FQ187"/>
    <mergeCell ref="FR185:FV187"/>
    <mergeCell ref="FW185:FW187"/>
    <mergeCell ref="Z172:AH175"/>
    <mergeCell ref="AI172:AM179"/>
    <mergeCell ref="AN172:AW175"/>
    <mergeCell ref="AX172:BF175"/>
    <mergeCell ref="FK180:GK184"/>
    <mergeCell ref="AX176:BF179"/>
    <mergeCell ref="CM171:CN174"/>
    <mergeCell ref="BI171:BV174"/>
    <mergeCell ref="BW171:BX174"/>
    <mergeCell ref="BY171:BZ174"/>
    <mergeCell ref="CA171:CB174"/>
    <mergeCell ref="CC171:CD174"/>
    <mergeCell ref="CE171:CF174"/>
    <mergeCell ref="CI183:CJ186"/>
    <mergeCell ref="CK183:CL186"/>
    <mergeCell ref="CM183:CN186"/>
    <mergeCell ref="CO183:CP186"/>
    <mergeCell ref="CQ183:CR186"/>
    <mergeCell ref="BF180:BF184"/>
    <mergeCell ref="CO175:CP178"/>
    <mergeCell ref="BI191:BV194"/>
    <mergeCell ref="EE185:EL187"/>
    <mergeCell ref="BY187:BZ190"/>
    <mergeCell ref="FK170:GK174"/>
    <mergeCell ref="BI167:BV170"/>
    <mergeCell ref="BW167:BX170"/>
    <mergeCell ref="BY167:BZ170"/>
    <mergeCell ref="EZ170:FI173"/>
    <mergeCell ref="FK165:GK169"/>
    <mergeCell ref="CA167:CB170"/>
    <mergeCell ref="CO179:CP182"/>
    <mergeCell ref="CQ179:CR182"/>
    <mergeCell ref="CO171:CP174"/>
    <mergeCell ref="CG171:CH174"/>
    <mergeCell ref="CQ167:CR170"/>
    <mergeCell ref="DV170:EE173"/>
    <mergeCell ref="EF170:EJ173"/>
    <mergeCell ref="FK175:GK179"/>
    <mergeCell ref="BI179:BT182"/>
    <mergeCell ref="BU179:BV182"/>
    <mergeCell ref="BW179:BX182"/>
    <mergeCell ref="BY179:BZ182"/>
    <mergeCell ref="CA179:CB182"/>
    <mergeCell ref="CK171:CL174"/>
    <mergeCell ref="EK170:EY173"/>
    <mergeCell ref="CT174:FI177"/>
    <mergeCell ref="CG167:CH170"/>
    <mergeCell ref="CI167:CJ170"/>
    <mergeCell ref="CK167:CL170"/>
    <mergeCell ref="CM167:CN170"/>
    <mergeCell ref="CC167:CD170"/>
    <mergeCell ref="CE167:CF170"/>
    <mergeCell ref="AN185:AO189"/>
    <mergeCell ref="AP185:AR189"/>
    <mergeCell ref="BW187:BX190"/>
    <mergeCell ref="AU185:AW189"/>
    <mergeCell ref="AX185:AY189"/>
    <mergeCell ref="AU180:AW184"/>
    <mergeCell ref="AZ185:BE189"/>
    <mergeCell ref="CK191:CL194"/>
    <mergeCell ref="AX180:AY184"/>
    <mergeCell ref="EM185:ET187"/>
    <mergeCell ref="CG187:CH190"/>
    <mergeCell ref="CI187:CJ190"/>
    <mergeCell ref="CK187:CL190"/>
    <mergeCell ref="CM187:CN190"/>
    <mergeCell ref="CE175:CF178"/>
    <mergeCell ref="BY183:BZ186"/>
    <mergeCell ref="CA183:CB186"/>
    <mergeCell ref="CC183:CD186"/>
    <mergeCell ref="CM191:CN194"/>
    <mergeCell ref="CQ187:CR190"/>
    <mergeCell ref="BI187:BV190"/>
    <mergeCell ref="CG183:CH186"/>
    <mergeCell ref="CO191:CP194"/>
    <mergeCell ref="CQ191:CR194"/>
    <mergeCell ref="CC191:CD194"/>
    <mergeCell ref="CE191:CF194"/>
    <mergeCell ref="CG191:CH194"/>
    <mergeCell ref="CI191:CJ194"/>
    <mergeCell ref="CO187:CP190"/>
    <mergeCell ref="BI175:BV178"/>
    <mergeCell ref="BW175:BX178"/>
    <mergeCell ref="CT181:CV183"/>
    <mergeCell ref="BY175:BZ178"/>
    <mergeCell ref="CA175:CB178"/>
    <mergeCell ref="CC175:CD178"/>
    <mergeCell ref="EU185:FA187"/>
    <mergeCell ref="BW191:BX194"/>
    <mergeCell ref="BY191:BZ194"/>
    <mergeCell ref="CA191:CB194"/>
    <mergeCell ref="CE187:CF190"/>
    <mergeCell ref="A180:J194"/>
    <mergeCell ref="CC179:CD182"/>
    <mergeCell ref="CE179:CF182"/>
    <mergeCell ref="CG179:CH182"/>
    <mergeCell ref="CI179:CJ182"/>
    <mergeCell ref="CK179:CL182"/>
    <mergeCell ref="CM179:CN182"/>
    <mergeCell ref="CM175:CN178"/>
    <mergeCell ref="S190:Y194"/>
    <mergeCell ref="K180:R184"/>
    <mergeCell ref="K185:R189"/>
    <mergeCell ref="K190:R194"/>
    <mergeCell ref="S180:AG184"/>
    <mergeCell ref="S185:AG189"/>
    <mergeCell ref="Z190:AW194"/>
    <mergeCell ref="AX190:BF194"/>
    <mergeCell ref="AS185:AT189"/>
    <mergeCell ref="AZ180:BE184"/>
    <mergeCell ref="AH185:AH189"/>
    <mergeCell ref="AN180:AO184"/>
    <mergeCell ref="AH180:AH184"/>
    <mergeCell ref="AP180:AR184"/>
    <mergeCell ref="AI180:AM184"/>
    <mergeCell ref="AI185:AM189"/>
    <mergeCell ref="BW183:BX186"/>
    <mergeCell ref="CQ137:CR140"/>
    <mergeCell ref="CE149:CF152"/>
    <mergeCell ref="CC145:CD148"/>
    <mergeCell ref="CM141:CN144"/>
    <mergeCell ref="CO167:CP170"/>
    <mergeCell ref="CE161:CF164"/>
    <mergeCell ref="CA161:CB164"/>
    <mergeCell ref="AS180:AT184"/>
    <mergeCell ref="CE183:CF186"/>
    <mergeCell ref="CQ175:CR178"/>
    <mergeCell ref="CG175:CH178"/>
    <mergeCell ref="CI175:CJ178"/>
    <mergeCell ref="CK175:CL178"/>
    <mergeCell ref="BF185:BF189"/>
    <mergeCell ref="CE117:CF120"/>
    <mergeCell ref="CG117:CH120"/>
    <mergeCell ref="AX136:BF139"/>
    <mergeCell ref="BK129:BV132"/>
    <mergeCell ref="BW129:BX132"/>
    <mergeCell ref="CA187:CB190"/>
    <mergeCell ref="CC187:CD190"/>
    <mergeCell ref="CO133:CP136"/>
    <mergeCell ref="CQ133:CR136"/>
    <mergeCell ref="CA143:CB144"/>
    <mergeCell ref="CE141:CF144"/>
    <mergeCell ref="CA145:CB146"/>
    <mergeCell ref="CI171:CJ174"/>
    <mergeCell ref="CC137:CD140"/>
    <mergeCell ref="CE137:CF140"/>
    <mergeCell ref="CG149:CH152"/>
    <mergeCell ref="CI149:CJ152"/>
    <mergeCell ref="EU159:FI163"/>
    <mergeCell ref="EF159:ET163"/>
    <mergeCell ref="DB159:EE163"/>
    <mergeCell ref="BY149:BZ152"/>
    <mergeCell ref="CA149:CB152"/>
    <mergeCell ref="CC149:CD152"/>
    <mergeCell ref="EG136:EW138"/>
    <mergeCell ref="CK153:CL156"/>
    <mergeCell ref="CT154:EL156"/>
    <mergeCell ref="CO145:CP148"/>
    <mergeCell ref="CQ145:CR148"/>
    <mergeCell ref="DB145:EK146"/>
    <mergeCell ref="DB147:DD151"/>
    <mergeCell ref="CK157:CL160"/>
    <mergeCell ref="CM157:CN160"/>
    <mergeCell ref="CO157:CP160"/>
    <mergeCell ref="CA153:CB156"/>
    <mergeCell ref="CC153:CD156"/>
    <mergeCell ref="CE153:CF156"/>
    <mergeCell ref="CG153:CH156"/>
    <mergeCell ref="CI153:CJ156"/>
    <mergeCell ref="CG157:CH160"/>
    <mergeCell ref="DH136:EF138"/>
    <mergeCell ref="CE145:CF148"/>
    <mergeCell ref="CG145:CH148"/>
    <mergeCell ref="EF147:EH151"/>
    <mergeCell ref="CK149:CL152"/>
    <mergeCell ref="CM149:CR156"/>
    <mergeCell ref="CQ157:CR160"/>
    <mergeCell ref="Z1:AE5"/>
    <mergeCell ref="V1:Y5"/>
    <mergeCell ref="P1:U5"/>
    <mergeCell ref="AF1:AH5"/>
    <mergeCell ref="AQ100:BF103"/>
    <mergeCell ref="BI101:BV104"/>
    <mergeCell ref="EX104:FC106"/>
    <mergeCell ref="EG107:EW112"/>
    <mergeCell ref="EX107:FC112"/>
    <mergeCell ref="EG120:EW122"/>
    <mergeCell ref="EX120:FC122"/>
    <mergeCell ref="EG123:EW128"/>
    <mergeCell ref="CO79:CP82"/>
    <mergeCell ref="CQ79:CR82"/>
    <mergeCell ref="EX83:FI87"/>
    <mergeCell ref="EL97:EW98"/>
    <mergeCell ref="EX97:FI98"/>
    <mergeCell ref="EL99:EW103"/>
    <mergeCell ref="EX99:FI103"/>
    <mergeCell ref="AU112:BF115"/>
    <mergeCell ref="EX81:FI82"/>
    <mergeCell ref="EL83:EW87"/>
    <mergeCell ref="EL35:EW39"/>
    <mergeCell ref="EX13:FI14"/>
    <mergeCell ref="EX75:FC80"/>
    <mergeCell ref="EX88:FC90"/>
    <mergeCell ref="EG4:EW6"/>
    <mergeCell ref="EX4:FC6"/>
    <mergeCell ref="EG7:EW12"/>
    <mergeCell ref="CK93:CL96"/>
    <mergeCell ref="CE75:CF78"/>
    <mergeCell ref="CG75:CH78"/>
    <mergeCell ref="I9:AZ14"/>
    <mergeCell ref="CO6:CS8"/>
    <mergeCell ref="BY6:CN8"/>
    <mergeCell ref="AU81:BF82"/>
    <mergeCell ref="BY79:BZ82"/>
    <mergeCell ref="A87:J92"/>
    <mergeCell ref="K87:R88"/>
    <mergeCell ref="S87:AB88"/>
    <mergeCell ref="AC87:AK88"/>
    <mergeCell ref="AL87:AT88"/>
    <mergeCell ref="AU87:BF88"/>
    <mergeCell ref="K89:R92"/>
    <mergeCell ref="S89:AB92"/>
    <mergeCell ref="AC89:AK92"/>
    <mergeCell ref="AL89:AT92"/>
    <mergeCell ref="BY89:BZ92"/>
    <mergeCell ref="AU89:BF92"/>
    <mergeCell ref="AU76:BF77"/>
    <mergeCell ref="P59:R62"/>
    <mergeCell ref="K63:O66"/>
    <mergeCell ref="A71:C86"/>
    <mergeCell ref="D71:J80"/>
    <mergeCell ref="K71:R72"/>
    <mergeCell ref="CC67:CD70"/>
    <mergeCell ref="CE67:CF70"/>
    <mergeCell ref="A51:J56"/>
    <mergeCell ref="CM59:CN62"/>
    <mergeCell ref="CO59:CP62"/>
    <mergeCell ref="CO89:CP92"/>
    <mergeCell ref="BI89:BV92"/>
    <mergeCell ref="BW89:BX92"/>
    <mergeCell ref="BI85:BV88"/>
    <mergeCell ref="GD185:GE187"/>
    <mergeCell ref="GF185:GH187"/>
    <mergeCell ref="GI185:GJ187"/>
    <mergeCell ref="GJ191:GK193"/>
    <mergeCell ref="EU188:FA193"/>
    <mergeCell ref="FR188:FX190"/>
    <mergeCell ref="FY188:FY190"/>
    <mergeCell ref="FZ188:GA190"/>
    <mergeCell ref="GB188:GH190"/>
    <mergeCell ref="GI188:GI190"/>
    <mergeCell ref="FD191:FE193"/>
    <mergeCell ref="FF191:FJ193"/>
    <mergeCell ref="FK191:FK193"/>
    <mergeCell ref="FL191:FM193"/>
    <mergeCell ref="FN191:FO193"/>
    <mergeCell ref="FP191:FQ193"/>
    <mergeCell ref="FR191:GG193"/>
    <mergeCell ref="GH191:GI193"/>
    <mergeCell ref="FI188:FI190"/>
    <mergeCell ref="FJ188:FK190"/>
    <mergeCell ref="FL188:FN190"/>
    <mergeCell ref="FO188:FO190"/>
    <mergeCell ref="FP188:FQ190"/>
    <mergeCell ref="FB188:FC190"/>
    <mergeCell ref="FD188:FE190"/>
    <mergeCell ref="FF188:FH190"/>
    <mergeCell ref="FB185:FC187"/>
    <mergeCell ref="FD185:FE187"/>
    <mergeCell ref="FF185:FH187"/>
    <mergeCell ref="CT184:CV186"/>
    <mergeCell ref="CT187:CV189"/>
    <mergeCell ref="CT190:CV192"/>
    <mergeCell ref="CW178:DQ180"/>
    <mergeCell ref="CW181:DQ183"/>
    <mergeCell ref="CW184:DQ186"/>
    <mergeCell ref="CW187:DQ189"/>
    <mergeCell ref="EE188:EL193"/>
    <mergeCell ref="EM188:ET193"/>
    <mergeCell ref="CW190:DQ192"/>
    <mergeCell ref="DV178:DX180"/>
    <mergeCell ref="DY178:ES180"/>
    <mergeCell ref="DV181:DX183"/>
    <mergeCell ref="DY181:ES183"/>
    <mergeCell ref="FX185:FY187"/>
    <mergeCell ref="FZ185:GB187"/>
    <mergeCell ref="GC185:GC187"/>
  </mergeCells>
  <phoneticPr fontId="1"/>
  <printOptions horizontalCentered="1"/>
  <pageMargins left="0.59055118110236227" right="0" top="0.39370078740157483" bottom="0.19685039370078741" header="0.19685039370078741" footer="0"/>
  <pageSetup paperSize="9" pageOrder="overThenDown"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6" id="{8B700AFD-1983-4B8D-85AE-4602A30E036F}">
            <xm:f>入力シート!$P$83&lt;16</xm:f>
            <x14:dxf>
              <font>
                <strike val="0"/>
                <u/>
                <color theme="1"/>
              </font>
              <fill>
                <patternFill patternType="solid">
                  <bgColor theme="0"/>
                </patternFill>
              </fill>
            </x14:dxf>
          </x14:cfRule>
          <xm:sqref>DH27:EF32</xm:sqref>
        </x14:conditionalFormatting>
        <x14:conditionalFormatting xmlns:xm="http://schemas.microsoft.com/office/excel/2006/main">
          <x14:cfRule type="expression" priority="15" id="{DAC1FB9C-2C30-48C1-B6F0-CD7566DA61D2}">
            <xm:f>入力シート!$P$84&lt;16</xm:f>
            <x14:dxf>
              <font>
                <b val="0"/>
                <i val="0"/>
                <u/>
                <color theme="1"/>
              </font>
              <fill>
                <patternFill>
                  <bgColor theme="0"/>
                </patternFill>
              </fill>
            </x14:dxf>
          </x14:cfRule>
          <xm:sqref>DH43:EF48</xm:sqref>
        </x14:conditionalFormatting>
        <x14:conditionalFormatting xmlns:xm="http://schemas.microsoft.com/office/excel/2006/main">
          <x14:cfRule type="expression" priority="14" id="{6ED0CA38-414B-41AB-9099-D0AD69300D82}">
            <xm:f>入力シート!$P$85&lt;16</xm:f>
            <x14:dxf>
              <font>
                <u/>
                <color theme="1"/>
              </font>
              <fill>
                <patternFill>
                  <bgColor theme="0"/>
                </patternFill>
              </fill>
            </x14:dxf>
          </x14:cfRule>
          <xm:sqref>DH59:EF64</xm:sqref>
        </x14:conditionalFormatting>
        <x14:conditionalFormatting xmlns:xm="http://schemas.microsoft.com/office/excel/2006/main">
          <x14:cfRule type="expression" priority="13" id="{4D75C3F5-E7AA-42D5-907B-28E3C1FC5B5C}">
            <xm:f>入力シート!$P$86&lt;16</xm:f>
            <x14:dxf>
              <font>
                <u/>
                <color theme="1"/>
              </font>
            </x14:dxf>
          </x14:cfRule>
          <xm:sqref>DH75:EF80</xm:sqref>
        </x14:conditionalFormatting>
        <x14:conditionalFormatting xmlns:xm="http://schemas.microsoft.com/office/excel/2006/main">
          <x14:cfRule type="expression" priority="12" id="{BA1E07AC-AB28-4050-B1F3-053D341079E0}">
            <xm:f>入力シート!$P$87&lt;16</xm:f>
            <x14:dxf>
              <font>
                <u/>
                <color theme="1"/>
              </font>
            </x14:dxf>
          </x14:cfRule>
          <xm:sqref>DH91:EF96</xm:sqref>
        </x14:conditionalFormatting>
        <x14:conditionalFormatting xmlns:xm="http://schemas.microsoft.com/office/excel/2006/main">
          <x14:cfRule type="expression" priority="11" id="{AAF7AC15-9BE4-4224-8410-617BBC69B188}">
            <xm:f>入力シート!$P$88&lt;16</xm:f>
            <x14:dxf>
              <font>
                <b val="0"/>
                <i val="0"/>
                <u/>
                <color theme="1"/>
              </font>
              <fill>
                <patternFill>
                  <bgColor theme="0"/>
                </patternFill>
              </fill>
            </x14:dxf>
          </x14:cfRule>
          <xm:sqref>DH107:EF112</xm:sqref>
        </x14:conditionalFormatting>
        <x14:conditionalFormatting xmlns:xm="http://schemas.microsoft.com/office/excel/2006/main">
          <x14:cfRule type="expression" priority="10" id="{179CEC66-B4CA-4502-B11C-CB59520C18C5}">
            <xm:f>入力シート!$P$89&lt;16</xm:f>
            <x14:dxf>
              <font>
                <u/>
                <color theme="1"/>
              </font>
            </x14:dxf>
          </x14:cfRule>
          <xm:sqref>DH123:EF128</xm:sqref>
        </x14:conditionalFormatting>
        <x14:conditionalFormatting xmlns:xm="http://schemas.microsoft.com/office/excel/2006/main">
          <x14:cfRule type="expression" priority="9" id="{D85465BD-48D4-4184-B2E2-86813C917390}">
            <xm:f>入力シート!$P$90&lt;16</xm:f>
            <x14:dxf>
              <font>
                <u/>
                <color theme="1"/>
              </font>
            </x14:dxf>
          </x14:cfRule>
          <xm:sqref>DH139:EF144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195"/>
  <sheetViews>
    <sheetView showGridLines="0" view="pageBreakPreview" topLeftCell="A34" zoomScale="70" zoomScaleNormal="90" zoomScaleSheetLayoutView="70" workbookViewId="0">
      <selection activeCell="BY9" sqref="BY9"/>
    </sheetView>
  </sheetViews>
  <sheetFormatPr defaultColWidth="1" defaultRowHeight="4.5" customHeight="1" x14ac:dyDescent="0.15"/>
  <cols>
    <col min="1" max="16384" width="1" style="468"/>
  </cols>
  <sheetData>
    <row r="1" spans="1:218" ht="4.5" customHeight="1" x14ac:dyDescent="0.15">
      <c r="A1" s="1436"/>
      <c r="B1" s="1436"/>
      <c r="C1" s="1436"/>
      <c r="D1" s="1436"/>
      <c r="E1" s="1436"/>
      <c r="F1" s="1436"/>
      <c r="G1" s="1436"/>
      <c r="H1" s="1436"/>
      <c r="I1" s="1436"/>
      <c r="J1" s="1436"/>
      <c r="K1" s="1436"/>
      <c r="L1" s="1436"/>
      <c r="M1" s="1436"/>
      <c r="N1" s="1436"/>
      <c r="O1" s="1436"/>
      <c r="P1" s="704" t="s">
        <v>405</v>
      </c>
      <c r="Q1" s="704"/>
      <c r="R1" s="704"/>
      <c r="S1" s="704"/>
      <c r="T1" s="704"/>
      <c r="U1" s="704"/>
      <c r="V1" s="704" t="str">
        <f>入力シート!$O$1</f>
        <v>30</v>
      </c>
      <c r="W1" s="704"/>
      <c r="X1" s="704"/>
      <c r="Y1" s="704"/>
      <c r="Z1" s="704" t="s">
        <v>404</v>
      </c>
      <c r="AA1" s="704"/>
      <c r="AB1" s="704"/>
      <c r="AC1" s="704"/>
      <c r="AD1" s="704"/>
      <c r="AE1" s="704"/>
      <c r="AF1" s="704"/>
      <c r="AG1" s="704"/>
      <c r="AH1" s="704"/>
      <c r="AI1" s="1444" t="s">
        <v>403</v>
      </c>
      <c r="AJ1" s="1444"/>
      <c r="AK1" s="1444"/>
      <c r="AL1" s="1444"/>
      <c r="AM1" s="1444"/>
      <c r="AN1" s="1444"/>
      <c r="AO1" s="1444"/>
      <c r="AP1" s="1444"/>
      <c r="AQ1" s="1444"/>
      <c r="AR1" s="1444"/>
      <c r="AS1" s="1444"/>
      <c r="AT1" s="1444"/>
      <c r="AU1" s="1444"/>
      <c r="AV1" s="1444"/>
      <c r="AW1" s="1444"/>
      <c r="AX1" s="1444"/>
      <c r="AY1" s="1444"/>
      <c r="AZ1" s="1444"/>
      <c r="BA1" s="1444"/>
      <c r="BB1" s="1444"/>
      <c r="BC1" s="1444"/>
      <c r="BD1" s="1444"/>
      <c r="BE1" s="1444"/>
      <c r="BF1" s="1444"/>
      <c r="BG1" s="1444"/>
      <c r="BH1" s="1444"/>
      <c r="BI1" s="1444"/>
      <c r="BJ1" s="1444"/>
      <c r="BK1" s="1444"/>
      <c r="BL1" s="1444"/>
      <c r="BM1" s="1444"/>
      <c r="BN1" s="1444"/>
      <c r="BO1" s="1444"/>
      <c r="BP1" s="1444"/>
      <c r="BQ1" s="1444"/>
      <c r="BR1" s="1444"/>
      <c r="BS1" s="1444"/>
      <c r="BT1" s="1444"/>
      <c r="BU1" s="1444"/>
      <c r="BV1" s="1444"/>
      <c r="BW1" s="1444"/>
      <c r="BX1" s="1444"/>
      <c r="BY1" s="511"/>
      <c r="BZ1" s="511"/>
      <c r="CA1" s="511"/>
      <c r="CB1" s="511"/>
      <c r="CC1" s="511"/>
      <c r="CD1" s="511"/>
      <c r="CE1" s="511"/>
      <c r="CF1" s="511"/>
      <c r="CG1" s="511"/>
      <c r="CH1" s="511"/>
      <c r="CI1" s="511"/>
      <c r="CJ1" s="511"/>
      <c r="CK1" s="511"/>
      <c r="CL1" s="511"/>
      <c r="CM1" s="511"/>
      <c r="CN1" s="511"/>
      <c r="CO1" s="511"/>
      <c r="CP1" s="511"/>
      <c r="CQ1" s="511"/>
      <c r="CR1" s="511"/>
      <c r="CS1" s="511"/>
      <c r="CT1" s="775" t="s">
        <v>412</v>
      </c>
      <c r="CU1" s="775"/>
      <c r="CV1" s="775"/>
      <c r="CW1" s="775"/>
      <c r="CX1" s="775"/>
      <c r="CY1" s="775"/>
      <c r="CZ1" s="775"/>
      <c r="DA1" s="775"/>
      <c r="DB1" s="775"/>
      <c r="DC1" s="775"/>
      <c r="DD1" s="775"/>
      <c r="DE1" s="775"/>
      <c r="DF1" s="775"/>
      <c r="DG1" s="775"/>
      <c r="DH1" s="775"/>
      <c r="DI1" s="775"/>
      <c r="DJ1" s="775"/>
      <c r="DK1" s="775"/>
      <c r="DL1" s="775"/>
      <c r="DM1" s="775"/>
      <c r="DN1" s="775"/>
      <c r="DO1" s="775"/>
      <c r="DP1" s="775"/>
      <c r="DQ1" s="775"/>
      <c r="DR1" s="775"/>
      <c r="DS1" s="775"/>
      <c r="DT1" s="775"/>
      <c r="DU1" s="775"/>
      <c r="DV1" s="775"/>
      <c r="DW1" s="775"/>
      <c r="DX1" s="775"/>
      <c r="DY1" s="775"/>
      <c r="DZ1" s="775"/>
      <c r="EA1" s="775"/>
      <c r="EB1" s="775"/>
      <c r="EC1" s="775"/>
      <c r="ED1" s="775"/>
      <c r="EE1" s="775"/>
      <c r="EF1" s="775"/>
      <c r="EG1" s="775"/>
      <c r="EH1" s="775"/>
      <c r="EI1" s="775"/>
      <c r="EJ1" s="775"/>
      <c r="EK1" s="775"/>
      <c r="EL1" s="775"/>
      <c r="EM1" s="507"/>
      <c r="EN1" s="507"/>
      <c r="FE1" s="507"/>
      <c r="FF1" s="507"/>
      <c r="FG1" s="469"/>
      <c r="FH1" s="469"/>
      <c r="FI1" s="469"/>
      <c r="FJ1" s="470"/>
    </row>
    <row r="2" spans="1:218" ht="4.5" customHeight="1" x14ac:dyDescent="0.15">
      <c r="A2" s="1436"/>
      <c r="B2" s="1436"/>
      <c r="C2" s="1436"/>
      <c r="D2" s="1436"/>
      <c r="E2" s="1436"/>
      <c r="F2" s="1436"/>
      <c r="G2" s="1436"/>
      <c r="H2" s="1436"/>
      <c r="I2" s="1436"/>
      <c r="J2" s="1436"/>
      <c r="K2" s="1436"/>
      <c r="L2" s="1436"/>
      <c r="M2" s="1436"/>
      <c r="N2" s="1436"/>
      <c r="O2" s="1436"/>
      <c r="P2" s="704"/>
      <c r="Q2" s="704"/>
      <c r="R2" s="704"/>
      <c r="S2" s="704"/>
      <c r="T2" s="704"/>
      <c r="U2" s="704"/>
      <c r="V2" s="704"/>
      <c r="W2" s="704"/>
      <c r="X2" s="704"/>
      <c r="Y2" s="704"/>
      <c r="Z2" s="704"/>
      <c r="AA2" s="704"/>
      <c r="AB2" s="704"/>
      <c r="AC2" s="704"/>
      <c r="AD2" s="704"/>
      <c r="AE2" s="704"/>
      <c r="AF2" s="704"/>
      <c r="AG2" s="704"/>
      <c r="AH2" s="704"/>
      <c r="AI2" s="1444"/>
      <c r="AJ2" s="1444"/>
      <c r="AK2" s="1444"/>
      <c r="AL2" s="1444"/>
      <c r="AM2" s="1444"/>
      <c r="AN2" s="1444"/>
      <c r="AO2" s="1444"/>
      <c r="AP2" s="1444"/>
      <c r="AQ2" s="1444"/>
      <c r="AR2" s="1444"/>
      <c r="AS2" s="1444"/>
      <c r="AT2" s="1444"/>
      <c r="AU2" s="1444"/>
      <c r="AV2" s="1444"/>
      <c r="AW2" s="1444"/>
      <c r="AX2" s="1444"/>
      <c r="AY2" s="1444"/>
      <c r="AZ2" s="1444"/>
      <c r="BA2" s="1444"/>
      <c r="BB2" s="1444"/>
      <c r="BC2" s="1444"/>
      <c r="BD2" s="1444"/>
      <c r="BE2" s="1444"/>
      <c r="BF2" s="1444"/>
      <c r="BG2" s="1444"/>
      <c r="BH2" s="1444"/>
      <c r="BI2" s="1444"/>
      <c r="BJ2" s="1444"/>
      <c r="BK2" s="1444"/>
      <c r="BL2" s="1444"/>
      <c r="BM2" s="1444"/>
      <c r="BN2" s="1444"/>
      <c r="BO2" s="1444"/>
      <c r="BP2" s="1444"/>
      <c r="BQ2" s="1444"/>
      <c r="BR2" s="1444"/>
      <c r="BS2" s="1444"/>
      <c r="BT2" s="1444"/>
      <c r="BU2" s="1444"/>
      <c r="BV2" s="1444"/>
      <c r="BW2" s="1444"/>
      <c r="BX2" s="1444"/>
      <c r="BY2" s="511"/>
      <c r="BZ2" s="511"/>
      <c r="CA2" s="511"/>
      <c r="CB2" s="511"/>
      <c r="CC2" s="511"/>
      <c r="CD2" s="511"/>
      <c r="CE2" s="511"/>
      <c r="CF2" s="511"/>
      <c r="CG2" s="511"/>
      <c r="CH2" s="511"/>
      <c r="CI2" s="511"/>
      <c r="CJ2" s="511"/>
      <c r="CK2" s="511"/>
      <c r="CL2" s="511"/>
      <c r="CM2" s="511"/>
      <c r="CN2" s="511"/>
      <c r="CO2" s="511"/>
      <c r="CP2" s="511"/>
      <c r="CQ2" s="511"/>
      <c r="CR2" s="511"/>
      <c r="CS2" s="511"/>
      <c r="CT2" s="775"/>
      <c r="CU2" s="775"/>
      <c r="CV2" s="775"/>
      <c r="CW2" s="775"/>
      <c r="CX2" s="775"/>
      <c r="CY2" s="775"/>
      <c r="CZ2" s="775"/>
      <c r="DA2" s="775"/>
      <c r="DB2" s="775"/>
      <c r="DC2" s="775"/>
      <c r="DD2" s="775"/>
      <c r="DE2" s="775"/>
      <c r="DF2" s="775"/>
      <c r="DG2" s="775"/>
      <c r="DH2" s="775"/>
      <c r="DI2" s="775"/>
      <c r="DJ2" s="775"/>
      <c r="DK2" s="775"/>
      <c r="DL2" s="775"/>
      <c r="DM2" s="775"/>
      <c r="DN2" s="775"/>
      <c r="DO2" s="775"/>
      <c r="DP2" s="775"/>
      <c r="DQ2" s="775"/>
      <c r="DR2" s="775"/>
      <c r="DS2" s="775"/>
      <c r="DT2" s="775"/>
      <c r="DU2" s="775"/>
      <c r="DV2" s="775"/>
      <c r="DW2" s="775"/>
      <c r="DX2" s="775"/>
      <c r="DY2" s="775"/>
      <c r="DZ2" s="775"/>
      <c r="EA2" s="775"/>
      <c r="EB2" s="775"/>
      <c r="EC2" s="775"/>
      <c r="ED2" s="775"/>
      <c r="EE2" s="775"/>
      <c r="EF2" s="775"/>
      <c r="EG2" s="775"/>
      <c r="EH2" s="775"/>
      <c r="EI2" s="775"/>
      <c r="EJ2" s="775"/>
      <c r="EK2" s="775"/>
      <c r="EL2" s="775"/>
      <c r="EM2" s="507"/>
      <c r="EN2" s="507"/>
      <c r="FE2" s="507"/>
      <c r="FF2" s="507"/>
      <c r="FG2" s="469"/>
      <c r="FH2" s="469"/>
      <c r="FI2" s="469"/>
      <c r="FJ2" s="471"/>
    </row>
    <row r="3" spans="1:218" ht="4.5" customHeight="1" x14ac:dyDescent="0.15">
      <c r="A3" s="1436"/>
      <c r="B3" s="1436"/>
      <c r="C3" s="1436"/>
      <c r="D3" s="1436"/>
      <c r="E3" s="1436"/>
      <c r="F3" s="1436"/>
      <c r="G3" s="1436"/>
      <c r="H3" s="1436"/>
      <c r="I3" s="1436"/>
      <c r="J3" s="1436"/>
      <c r="K3" s="1436"/>
      <c r="L3" s="1436"/>
      <c r="M3" s="1436"/>
      <c r="N3" s="1436"/>
      <c r="O3" s="1436"/>
      <c r="P3" s="704"/>
      <c r="Q3" s="704"/>
      <c r="R3" s="704"/>
      <c r="S3" s="704"/>
      <c r="T3" s="704"/>
      <c r="U3" s="704"/>
      <c r="V3" s="704"/>
      <c r="W3" s="704"/>
      <c r="X3" s="704"/>
      <c r="Y3" s="704"/>
      <c r="Z3" s="704"/>
      <c r="AA3" s="704"/>
      <c r="AB3" s="704"/>
      <c r="AC3" s="704"/>
      <c r="AD3" s="704"/>
      <c r="AE3" s="704"/>
      <c r="AF3" s="704"/>
      <c r="AG3" s="704"/>
      <c r="AH3" s="704"/>
      <c r="AI3" s="1444"/>
      <c r="AJ3" s="1444"/>
      <c r="AK3" s="1444"/>
      <c r="AL3" s="1444"/>
      <c r="AM3" s="1444"/>
      <c r="AN3" s="1444"/>
      <c r="AO3" s="1444"/>
      <c r="AP3" s="1444"/>
      <c r="AQ3" s="1444"/>
      <c r="AR3" s="1444"/>
      <c r="AS3" s="1444"/>
      <c r="AT3" s="1444"/>
      <c r="AU3" s="1444"/>
      <c r="AV3" s="1444"/>
      <c r="AW3" s="1444"/>
      <c r="AX3" s="1444"/>
      <c r="AY3" s="1444"/>
      <c r="AZ3" s="1444"/>
      <c r="BA3" s="1444"/>
      <c r="BB3" s="1444"/>
      <c r="BC3" s="1444"/>
      <c r="BD3" s="1444"/>
      <c r="BE3" s="1444"/>
      <c r="BF3" s="1444"/>
      <c r="BG3" s="1444"/>
      <c r="BH3" s="1444"/>
      <c r="BI3" s="1444"/>
      <c r="BJ3" s="1444"/>
      <c r="BK3" s="1444"/>
      <c r="BL3" s="1444"/>
      <c r="BM3" s="1444"/>
      <c r="BN3" s="1444"/>
      <c r="BO3" s="1444"/>
      <c r="BP3" s="1444"/>
      <c r="BQ3" s="1444"/>
      <c r="BR3" s="1444"/>
      <c r="BS3" s="1444"/>
      <c r="BT3" s="1444"/>
      <c r="BU3" s="1444"/>
      <c r="BV3" s="1444"/>
      <c r="BW3" s="1444"/>
      <c r="BX3" s="1444"/>
      <c r="BY3" s="511"/>
      <c r="BZ3" s="511"/>
      <c r="CA3" s="511"/>
      <c r="CB3" s="511"/>
      <c r="CC3" s="511"/>
      <c r="CD3" s="511"/>
      <c r="CE3" s="511"/>
      <c r="CF3" s="511"/>
      <c r="CG3" s="511"/>
      <c r="CH3" s="511"/>
      <c r="CI3" s="511"/>
      <c r="CJ3" s="511"/>
      <c r="CK3" s="511"/>
      <c r="CL3" s="511"/>
      <c r="CM3" s="511"/>
      <c r="CN3" s="511"/>
      <c r="CO3" s="511"/>
      <c r="CP3" s="511"/>
      <c r="CQ3" s="511"/>
      <c r="CR3" s="511"/>
      <c r="CS3" s="511"/>
      <c r="CT3" s="776"/>
      <c r="CU3" s="776"/>
      <c r="CV3" s="776"/>
      <c r="CW3" s="776"/>
      <c r="CX3" s="776"/>
      <c r="CY3" s="776"/>
      <c r="CZ3" s="776"/>
      <c r="DA3" s="776"/>
      <c r="DB3" s="776"/>
      <c r="DC3" s="776"/>
      <c r="DD3" s="776"/>
      <c r="DE3" s="776"/>
      <c r="DF3" s="776"/>
      <c r="DG3" s="776"/>
      <c r="DH3" s="776"/>
      <c r="DI3" s="776"/>
      <c r="DJ3" s="776"/>
      <c r="DK3" s="776"/>
      <c r="DL3" s="776"/>
      <c r="DM3" s="776"/>
      <c r="DN3" s="776"/>
      <c r="DO3" s="776"/>
      <c r="DP3" s="776"/>
      <c r="DQ3" s="776"/>
      <c r="DR3" s="776"/>
      <c r="DS3" s="776"/>
      <c r="DT3" s="776"/>
      <c r="DU3" s="776"/>
      <c r="DV3" s="776"/>
      <c r="DW3" s="776"/>
      <c r="DX3" s="776"/>
      <c r="DY3" s="776"/>
      <c r="DZ3" s="776"/>
      <c r="EA3" s="776"/>
      <c r="EB3" s="776"/>
      <c r="EC3" s="776"/>
      <c r="ED3" s="776"/>
      <c r="EE3" s="776"/>
      <c r="EF3" s="776"/>
      <c r="EG3" s="776"/>
      <c r="EH3" s="776"/>
      <c r="EI3" s="776"/>
      <c r="EJ3" s="776"/>
      <c r="EK3" s="776"/>
      <c r="EL3" s="776"/>
      <c r="EM3" s="507"/>
      <c r="EN3" s="507"/>
      <c r="EO3" s="507"/>
      <c r="EP3" s="507"/>
      <c r="EQ3" s="507"/>
      <c r="ER3" s="507"/>
      <c r="ES3" s="507"/>
      <c r="ET3" s="507"/>
      <c r="EU3" s="507"/>
      <c r="EV3" s="507"/>
      <c r="EW3" s="507"/>
      <c r="EX3" s="507"/>
      <c r="EY3" s="507"/>
      <c r="EZ3" s="507"/>
      <c r="FA3" s="507"/>
      <c r="FB3" s="507"/>
      <c r="FC3" s="507"/>
      <c r="FD3" s="507"/>
      <c r="FE3" s="507"/>
      <c r="FF3" s="507"/>
      <c r="FG3" s="507"/>
      <c r="FH3" s="507"/>
      <c r="FI3" s="507"/>
      <c r="FJ3" s="471"/>
    </row>
    <row r="4" spans="1:218" ht="4.5" customHeight="1" x14ac:dyDescent="0.15">
      <c r="A4" s="1436"/>
      <c r="B4" s="1436"/>
      <c r="C4" s="1436"/>
      <c r="D4" s="1436"/>
      <c r="E4" s="1436"/>
      <c r="F4" s="1436"/>
      <c r="G4" s="1436"/>
      <c r="H4" s="1436"/>
      <c r="I4" s="1436"/>
      <c r="J4" s="1436"/>
      <c r="K4" s="1436"/>
      <c r="L4" s="1436"/>
      <c r="M4" s="1436"/>
      <c r="N4" s="1436"/>
      <c r="O4" s="1436"/>
      <c r="P4" s="704"/>
      <c r="Q4" s="704"/>
      <c r="R4" s="704"/>
      <c r="S4" s="704"/>
      <c r="T4" s="704"/>
      <c r="U4" s="704"/>
      <c r="V4" s="704"/>
      <c r="W4" s="704"/>
      <c r="X4" s="704"/>
      <c r="Y4" s="704"/>
      <c r="Z4" s="704"/>
      <c r="AA4" s="704"/>
      <c r="AB4" s="704"/>
      <c r="AC4" s="704"/>
      <c r="AD4" s="704"/>
      <c r="AE4" s="704"/>
      <c r="AF4" s="704"/>
      <c r="AG4" s="704"/>
      <c r="AH4" s="704"/>
      <c r="AI4" s="1444"/>
      <c r="AJ4" s="1444"/>
      <c r="AK4" s="1444"/>
      <c r="AL4" s="1444"/>
      <c r="AM4" s="1444"/>
      <c r="AN4" s="1444"/>
      <c r="AO4" s="1444"/>
      <c r="AP4" s="1444"/>
      <c r="AQ4" s="1444"/>
      <c r="AR4" s="1444"/>
      <c r="AS4" s="1444"/>
      <c r="AT4" s="1444"/>
      <c r="AU4" s="1444"/>
      <c r="AV4" s="1444"/>
      <c r="AW4" s="1444"/>
      <c r="AX4" s="1444"/>
      <c r="AY4" s="1444"/>
      <c r="AZ4" s="1444"/>
      <c r="BA4" s="1444"/>
      <c r="BB4" s="1444"/>
      <c r="BC4" s="1444"/>
      <c r="BD4" s="1444"/>
      <c r="BE4" s="1444"/>
      <c r="BF4" s="1444"/>
      <c r="BG4" s="1444"/>
      <c r="BH4" s="1444"/>
      <c r="BI4" s="1444"/>
      <c r="BJ4" s="1444"/>
      <c r="BK4" s="1444"/>
      <c r="BL4" s="1444"/>
      <c r="BM4" s="1444"/>
      <c r="BN4" s="1444"/>
      <c r="BO4" s="1444"/>
      <c r="BP4" s="1444"/>
      <c r="BQ4" s="1444"/>
      <c r="BR4" s="1444"/>
      <c r="BS4" s="1444"/>
      <c r="BT4" s="1444"/>
      <c r="BU4" s="1444"/>
      <c r="BV4" s="1444"/>
      <c r="BW4" s="1444"/>
      <c r="BX4" s="1444"/>
      <c r="BY4" s="511"/>
      <c r="BZ4" s="511"/>
      <c r="CA4" s="511"/>
      <c r="CB4" s="511"/>
      <c r="CC4" s="511"/>
      <c r="CD4" s="511"/>
      <c r="CE4" s="511"/>
      <c r="CF4" s="511"/>
      <c r="CG4" s="511"/>
      <c r="CH4" s="511"/>
      <c r="CI4" s="511"/>
      <c r="CJ4" s="511"/>
      <c r="CK4" s="511"/>
      <c r="CL4" s="511"/>
      <c r="CM4" s="511"/>
      <c r="CN4" s="511"/>
      <c r="CO4" s="511"/>
      <c r="CP4" s="511"/>
      <c r="CQ4" s="511"/>
      <c r="CR4" s="511"/>
      <c r="CS4" s="511"/>
      <c r="CT4" s="1291" t="s">
        <v>194</v>
      </c>
      <c r="CU4" s="1394"/>
      <c r="CV4" s="1394"/>
      <c r="CW4" s="1394"/>
      <c r="CX4" s="1394"/>
      <c r="CY4" s="1394"/>
      <c r="CZ4" s="1394"/>
      <c r="DA4" s="1395"/>
      <c r="DB4" s="1300" t="s">
        <v>29</v>
      </c>
      <c r="DC4" s="1301"/>
      <c r="DD4" s="1301"/>
      <c r="DE4" s="1301"/>
      <c r="DF4" s="1301"/>
      <c r="DG4" s="1302"/>
      <c r="DH4" s="1401" t="str">
        <f>入力シート!$O$82</f>
        <v/>
      </c>
      <c r="DI4" s="1402"/>
      <c r="DJ4" s="1402"/>
      <c r="DK4" s="1402"/>
      <c r="DL4" s="1402"/>
      <c r="DM4" s="1402"/>
      <c r="DN4" s="1402"/>
      <c r="DO4" s="1402"/>
      <c r="DP4" s="1402"/>
      <c r="DQ4" s="1402"/>
      <c r="DR4" s="1402"/>
      <c r="DS4" s="1402"/>
      <c r="DT4" s="1402"/>
      <c r="DU4" s="1402"/>
      <c r="DV4" s="1402"/>
      <c r="DW4" s="1402"/>
      <c r="DX4" s="1402"/>
      <c r="DY4" s="1402"/>
      <c r="DZ4" s="1402"/>
      <c r="EA4" s="1402"/>
      <c r="EB4" s="1402"/>
      <c r="EC4" s="1402"/>
      <c r="ED4" s="1402"/>
      <c r="EE4" s="1402"/>
      <c r="EF4" s="1403"/>
      <c r="EG4" s="752" t="s">
        <v>24</v>
      </c>
      <c r="EH4" s="753"/>
      <c r="EI4" s="753"/>
      <c r="EJ4" s="753"/>
      <c r="EK4" s="753"/>
      <c r="EL4" s="753"/>
      <c r="EM4" s="753"/>
      <c r="EN4" s="753"/>
      <c r="EO4" s="753"/>
      <c r="EP4" s="753"/>
      <c r="EQ4" s="753"/>
      <c r="ER4" s="753"/>
      <c r="ES4" s="753"/>
      <c r="ET4" s="753"/>
      <c r="EU4" s="753"/>
      <c r="EV4" s="753"/>
      <c r="EW4" s="753"/>
      <c r="EX4" s="752" t="s">
        <v>158</v>
      </c>
      <c r="EY4" s="752"/>
      <c r="EZ4" s="752"/>
      <c r="FA4" s="752"/>
      <c r="FB4" s="752"/>
      <c r="FC4" s="752"/>
      <c r="FD4" s="1423" t="s">
        <v>195</v>
      </c>
      <c r="FE4" s="1301"/>
      <c r="FF4" s="1301"/>
      <c r="FG4" s="1301"/>
      <c r="FH4" s="1301"/>
      <c r="FI4" s="1424"/>
      <c r="FJ4" s="471"/>
      <c r="FK4" s="1280" t="s">
        <v>402</v>
      </c>
      <c r="FL4" s="1281"/>
      <c r="FM4" s="1281"/>
      <c r="FN4" s="1281"/>
      <c r="FO4" s="1281"/>
      <c r="FP4" s="1281"/>
      <c r="FQ4" s="1281"/>
      <c r="FR4" s="1281"/>
      <c r="FS4" s="1281"/>
      <c r="FT4" s="1281"/>
      <c r="FU4" s="1281"/>
      <c r="FV4" s="1281"/>
      <c r="FW4" s="1281"/>
      <c r="FX4" s="1281"/>
      <c r="FY4" s="1281"/>
      <c r="FZ4" s="1281"/>
      <c r="GA4" s="1281"/>
      <c r="GB4" s="1281"/>
      <c r="GC4" s="1281"/>
      <c r="GD4" s="1281"/>
      <c r="GE4" s="1281"/>
      <c r="GF4" s="1281"/>
      <c r="GG4" s="1281"/>
      <c r="GH4" s="1281"/>
      <c r="GI4" s="1281"/>
      <c r="GJ4" s="1281"/>
      <c r="GK4" s="1282"/>
    </row>
    <row r="5" spans="1:218" ht="4.5" customHeight="1" x14ac:dyDescent="0.15">
      <c r="A5" s="1436"/>
      <c r="B5" s="1436"/>
      <c r="C5" s="1436"/>
      <c r="D5" s="1436"/>
      <c r="E5" s="1436"/>
      <c r="F5" s="1436"/>
      <c r="G5" s="1436"/>
      <c r="H5" s="1436"/>
      <c r="I5" s="1436"/>
      <c r="J5" s="1436"/>
      <c r="K5" s="1436"/>
      <c r="L5" s="1436"/>
      <c r="M5" s="1436"/>
      <c r="N5" s="1436"/>
      <c r="O5" s="1436"/>
      <c r="P5" s="704"/>
      <c r="Q5" s="704"/>
      <c r="R5" s="704"/>
      <c r="S5" s="704"/>
      <c r="T5" s="704"/>
      <c r="U5" s="704"/>
      <c r="V5" s="704"/>
      <c r="W5" s="704"/>
      <c r="X5" s="704"/>
      <c r="Y5" s="704"/>
      <c r="Z5" s="704"/>
      <c r="AA5" s="704"/>
      <c r="AB5" s="704"/>
      <c r="AC5" s="704"/>
      <c r="AD5" s="704"/>
      <c r="AE5" s="704"/>
      <c r="AF5" s="704"/>
      <c r="AG5" s="704"/>
      <c r="AH5" s="704"/>
      <c r="AI5" s="1444"/>
      <c r="AJ5" s="1444"/>
      <c r="AK5" s="1444"/>
      <c r="AL5" s="1444"/>
      <c r="AM5" s="1444"/>
      <c r="AN5" s="1444"/>
      <c r="AO5" s="1444"/>
      <c r="AP5" s="1444"/>
      <c r="AQ5" s="1444"/>
      <c r="AR5" s="1444"/>
      <c r="AS5" s="1444"/>
      <c r="AT5" s="1444"/>
      <c r="AU5" s="1444"/>
      <c r="AV5" s="1444"/>
      <c r="AW5" s="1444"/>
      <c r="AX5" s="1444"/>
      <c r="AY5" s="1444"/>
      <c r="AZ5" s="1444"/>
      <c r="BA5" s="1444"/>
      <c r="BB5" s="1444"/>
      <c r="BC5" s="1444"/>
      <c r="BD5" s="1444"/>
      <c r="BE5" s="1444"/>
      <c r="BF5" s="1444"/>
      <c r="BG5" s="1444"/>
      <c r="BH5" s="1444"/>
      <c r="BI5" s="1444"/>
      <c r="BJ5" s="1444"/>
      <c r="BK5" s="1444"/>
      <c r="BL5" s="1444"/>
      <c r="BM5" s="1444"/>
      <c r="BN5" s="1444"/>
      <c r="BO5" s="1444"/>
      <c r="BP5" s="1444"/>
      <c r="BQ5" s="1444"/>
      <c r="BR5" s="1444"/>
      <c r="BS5" s="1444"/>
      <c r="BT5" s="1444"/>
      <c r="BU5" s="1444"/>
      <c r="BV5" s="1444"/>
      <c r="BW5" s="1444"/>
      <c r="BX5" s="1444"/>
      <c r="BY5" s="511"/>
      <c r="BZ5" s="511"/>
      <c r="CA5" s="511"/>
      <c r="CB5" s="511"/>
      <c r="CC5" s="511"/>
      <c r="CD5" s="511"/>
      <c r="CE5" s="511"/>
      <c r="CF5" s="511"/>
      <c r="CG5" s="511"/>
      <c r="CH5" s="511"/>
      <c r="CI5" s="511"/>
      <c r="CJ5" s="511"/>
      <c r="CK5" s="511"/>
      <c r="CL5" s="511"/>
      <c r="CM5" s="511"/>
      <c r="CN5" s="511"/>
      <c r="CO5" s="511"/>
      <c r="CP5" s="511"/>
      <c r="CQ5" s="511"/>
      <c r="CR5" s="511"/>
      <c r="CS5" s="511"/>
      <c r="CT5" s="1396"/>
      <c r="CU5" s="1397"/>
      <c r="CV5" s="1397"/>
      <c r="CW5" s="1397"/>
      <c r="CX5" s="1397"/>
      <c r="CY5" s="1397"/>
      <c r="CZ5" s="1397"/>
      <c r="DA5" s="1398"/>
      <c r="DB5" s="1074"/>
      <c r="DC5" s="946"/>
      <c r="DD5" s="946"/>
      <c r="DE5" s="946"/>
      <c r="DF5" s="946"/>
      <c r="DG5" s="1075"/>
      <c r="DH5" s="1404"/>
      <c r="DI5" s="616"/>
      <c r="DJ5" s="616"/>
      <c r="DK5" s="616"/>
      <c r="DL5" s="616"/>
      <c r="DM5" s="616"/>
      <c r="DN5" s="616"/>
      <c r="DO5" s="616"/>
      <c r="DP5" s="616"/>
      <c r="DQ5" s="616"/>
      <c r="DR5" s="616"/>
      <c r="DS5" s="616"/>
      <c r="DT5" s="616"/>
      <c r="DU5" s="616"/>
      <c r="DV5" s="616"/>
      <c r="DW5" s="616"/>
      <c r="DX5" s="616"/>
      <c r="DY5" s="616"/>
      <c r="DZ5" s="616"/>
      <c r="EA5" s="616"/>
      <c r="EB5" s="616"/>
      <c r="EC5" s="616"/>
      <c r="ED5" s="616"/>
      <c r="EE5" s="616"/>
      <c r="EF5" s="1405"/>
      <c r="EG5" s="720"/>
      <c r="EH5" s="720"/>
      <c r="EI5" s="720"/>
      <c r="EJ5" s="720"/>
      <c r="EK5" s="720"/>
      <c r="EL5" s="720"/>
      <c r="EM5" s="720"/>
      <c r="EN5" s="720"/>
      <c r="EO5" s="720"/>
      <c r="EP5" s="720"/>
      <c r="EQ5" s="720"/>
      <c r="ER5" s="720"/>
      <c r="ES5" s="720"/>
      <c r="ET5" s="720"/>
      <c r="EU5" s="720"/>
      <c r="EV5" s="720"/>
      <c r="EW5" s="720"/>
      <c r="EX5" s="638"/>
      <c r="EY5" s="638"/>
      <c r="EZ5" s="638"/>
      <c r="FA5" s="638"/>
      <c r="FB5" s="638"/>
      <c r="FC5" s="638"/>
      <c r="FD5" s="945"/>
      <c r="FE5" s="946"/>
      <c r="FF5" s="946"/>
      <c r="FG5" s="946"/>
      <c r="FH5" s="946"/>
      <c r="FI5" s="1077"/>
      <c r="FJ5" s="471"/>
      <c r="FK5" s="1283"/>
      <c r="FL5" s="1284"/>
      <c r="FM5" s="1284"/>
      <c r="FN5" s="1284"/>
      <c r="FO5" s="1284"/>
      <c r="FP5" s="1284"/>
      <c r="FQ5" s="1284"/>
      <c r="FR5" s="1284"/>
      <c r="FS5" s="1284"/>
      <c r="FT5" s="1284"/>
      <c r="FU5" s="1284"/>
      <c r="FV5" s="1284"/>
      <c r="FW5" s="1284"/>
      <c r="FX5" s="1284"/>
      <c r="FY5" s="1284"/>
      <c r="FZ5" s="1284"/>
      <c r="GA5" s="1284"/>
      <c r="GB5" s="1284"/>
      <c r="GC5" s="1284"/>
      <c r="GD5" s="1284"/>
      <c r="GE5" s="1284"/>
      <c r="GF5" s="1284"/>
      <c r="GG5" s="1284"/>
      <c r="GH5" s="1284"/>
      <c r="GI5" s="1284"/>
      <c r="GJ5" s="1284"/>
      <c r="GK5" s="1285"/>
    </row>
    <row r="6" spans="1:218" ht="4.5" customHeight="1" x14ac:dyDescent="0.15">
      <c r="A6" s="1392" t="s">
        <v>196</v>
      </c>
      <c r="B6" s="1392"/>
      <c r="C6" s="1392"/>
      <c r="D6" s="1392"/>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c r="AE6" s="1392"/>
      <c r="AF6" s="1392"/>
      <c r="AG6" s="1392"/>
      <c r="AH6" s="1392"/>
      <c r="AI6" s="1392"/>
      <c r="AJ6" s="1392"/>
      <c r="AK6" s="1392"/>
      <c r="AL6" s="1392"/>
      <c r="AM6" s="1392"/>
      <c r="AN6" s="1392"/>
      <c r="AO6" s="1392"/>
      <c r="AP6" s="1392"/>
      <c r="AQ6" s="1392"/>
      <c r="AR6" s="1392"/>
      <c r="AS6" s="507"/>
      <c r="AT6" s="507"/>
      <c r="AU6" s="507"/>
      <c r="AV6" s="507"/>
      <c r="AW6" s="507"/>
      <c r="AX6" s="507"/>
      <c r="AY6" s="507"/>
      <c r="AZ6" s="507"/>
      <c r="BA6" s="507"/>
      <c r="BB6" s="507"/>
      <c r="BC6" s="507"/>
      <c r="BD6" s="507"/>
      <c r="BE6" s="507"/>
      <c r="BF6" s="507"/>
      <c r="BG6" s="507"/>
      <c r="BH6" s="507"/>
      <c r="BI6" s="507"/>
      <c r="BJ6" s="507"/>
      <c r="BK6" s="507"/>
      <c r="BL6" s="507"/>
      <c r="BM6" s="507"/>
      <c r="BN6" s="507"/>
      <c r="BO6" s="507"/>
      <c r="BP6" s="507"/>
      <c r="BQ6" s="507"/>
      <c r="BR6" s="507"/>
      <c r="BS6" s="507"/>
      <c r="BT6" s="507"/>
      <c r="BU6" s="507"/>
      <c r="BV6" s="507"/>
      <c r="BW6" s="507"/>
      <c r="BX6" s="507"/>
      <c r="BY6" s="620" t="str">
        <f>IF(入力シート!$C$3="","  年  月  日",入力シート!$C$3)</f>
        <v xml:space="preserve">  年  月  日</v>
      </c>
      <c r="BZ6" s="620"/>
      <c r="CA6" s="620"/>
      <c r="CB6" s="620"/>
      <c r="CC6" s="620"/>
      <c r="CD6" s="620"/>
      <c r="CE6" s="620"/>
      <c r="CF6" s="620"/>
      <c r="CG6" s="620"/>
      <c r="CH6" s="620"/>
      <c r="CI6" s="620"/>
      <c r="CJ6" s="620"/>
      <c r="CK6" s="620"/>
      <c r="CL6" s="620"/>
      <c r="CM6" s="620"/>
      <c r="CN6" s="620"/>
      <c r="CO6" s="619" t="s">
        <v>408</v>
      </c>
      <c r="CP6" s="619"/>
      <c r="CQ6" s="619"/>
      <c r="CR6" s="619"/>
      <c r="CS6" s="619"/>
      <c r="CT6" s="1396"/>
      <c r="CU6" s="1397"/>
      <c r="CV6" s="1397"/>
      <c r="CW6" s="1397"/>
      <c r="CX6" s="1397"/>
      <c r="CY6" s="1397"/>
      <c r="CZ6" s="1397"/>
      <c r="DA6" s="1398"/>
      <c r="DB6" s="1074"/>
      <c r="DC6" s="946"/>
      <c r="DD6" s="946"/>
      <c r="DE6" s="946"/>
      <c r="DF6" s="946"/>
      <c r="DG6" s="1075"/>
      <c r="DH6" s="1406"/>
      <c r="DI6" s="618"/>
      <c r="DJ6" s="618"/>
      <c r="DK6" s="618"/>
      <c r="DL6" s="618"/>
      <c r="DM6" s="618"/>
      <c r="DN6" s="618"/>
      <c r="DO6" s="618"/>
      <c r="DP6" s="618"/>
      <c r="DQ6" s="618"/>
      <c r="DR6" s="618"/>
      <c r="DS6" s="618"/>
      <c r="DT6" s="618"/>
      <c r="DU6" s="618"/>
      <c r="DV6" s="618"/>
      <c r="DW6" s="618"/>
      <c r="DX6" s="618"/>
      <c r="DY6" s="618"/>
      <c r="DZ6" s="618"/>
      <c r="EA6" s="618"/>
      <c r="EB6" s="618"/>
      <c r="EC6" s="618"/>
      <c r="ED6" s="618"/>
      <c r="EE6" s="618"/>
      <c r="EF6" s="1407"/>
      <c r="EG6" s="720"/>
      <c r="EH6" s="720"/>
      <c r="EI6" s="720"/>
      <c r="EJ6" s="720"/>
      <c r="EK6" s="720"/>
      <c r="EL6" s="720"/>
      <c r="EM6" s="720"/>
      <c r="EN6" s="720"/>
      <c r="EO6" s="720"/>
      <c r="EP6" s="720"/>
      <c r="EQ6" s="720"/>
      <c r="ER6" s="720"/>
      <c r="ES6" s="720"/>
      <c r="ET6" s="720"/>
      <c r="EU6" s="720"/>
      <c r="EV6" s="720"/>
      <c r="EW6" s="720"/>
      <c r="EX6" s="638"/>
      <c r="EY6" s="638"/>
      <c r="EZ6" s="638"/>
      <c r="FA6" s="638"/>
      <c r="FB6" s="638"/>
      <c r="FC6" s="638"/>
      <c r="FD6" s="945"/>
      <c r="FE6" s="946"/>
      <c r="FF6" s="946"/>
      <c r="FG6" s="946"/>
      <c r="FH6" s="946"/>
      <c r="FI6" s="1077"/>
      <c r="FJ6" s="471"/>
      <c r="FK6" s="1286"/>
      <c r="FL6" s="1287"/>
      <c r="FM6" s="1287"/>
      <c r="FN6" s="1287"/>
      <c r="FO6" s="1287"/>
      <c r="FP6" s="1287"/>
      <c r="FQ6" s="1287"/>
      <c r="FR6" s="1287"/>
      <c r="FS6" s="1287"/>
      <c r="FT6" s="1287"/>
      <c r="FU6" s="1287"/>
      <c r="FV6" s="1287"/>
      <c r="FW6" s="1287"/>
      <c r="FX6" s="1287"/>
      <c r="FY6" s="1287"/>
      <c r="FZ6" s="1287"/>
      <c r="GA6" s="1287"/>
      <c r="GB6" s="1287"/>
      <c r="GC6" s="1287"/>
      <c r="GD6" s="1287"/>
      <c r="GE6" s="1287"/>
      <c r="GF6" s="1287"/>
      <c r="GG6" s="1287"/>
      <c r="GH6" s="1287"/>
      <c r="GI6" s="1287"/>
      <c r="GJ6" s="1287"/>
      <c r="GK6" s="1288"/>
    </row>
    <row r="7" spans="1:218" ht="4.5" customHeight="1" x14ac:dyDescent="0.15">
      <c r="A7" s="1392"/>
      <c r="B7" s="1392"/>
      <c r="C7" s="1392"/>
      <c r="D7" s="1392"/>
      <c r="E7" s="1392"/>
      <c r="F7" s="1392"/>
      <c r="G7" s="1392"/>
      <c r="H7" s="1392"/>
      <c r="I7" s="1392"/>
      <c r="J7" s="1392"/>
      <c r="K7" s="1392"/>
      <c r="L7" s="1392"/>
      <c r="M7" s="1392"/>
      <c r="N7" s="1392"/>
      <c r="O7" s="1392"/>
      <c r="P7" s="1392"/>
      <c r="Q7" s="1392"/>
      <c r="R7" s="1392"/>
      <c r="S7" s="1392"/>
      <c r="T7" s="1392"/>
      <c r="U7" s="1392"/>
      <c r="V7" s="1392"/>
      <c r="W7" s="1392"/>
      <c r="X7" s="1392"/>
      <c r="Y7" s="1392"/>
      <c r="Z7" s="1392"/>
      <c r="AA7" s="1392"/>
      <c r="AB7" s="1392"/>
      <c r="AC7" s="1392"/>
      <c r="AD7" s="1392"/>
      <c r="AE7" s="1392"/>
      <c r="AF7" s="1392"/>
      <c r="AG7" s="1392"/>
      <c r="AH7" s="1392"/>
      <c r="AI7" s="1392"/>
      <c r="AJ7" s="1392"/>
      <c r="AK7" s="1392"/>
      <c r="AL7" s="1392"/>
      <c r="AM7" s="1392"/>
      <c r="AN7" s="1392"/>
      <c r="AO7" s="1392"/>
      <c r="AP7" s="1392"/>
      <c r="AQ7" s="1392"/>
      <c r="AR7" s="1392"/>
      <c r="AS7" s="507"/>
      <c r="AT7" s="507"/>
      <c r="AU7" s="507"/>
      <c r="AV7" s="507"/>
      <c r="AW7" s="507"/>
      <c r="AX7" s="507"/>
      <c r="AY7" s="507"/>
      <c r="AZ7" s="507"/>
      <c r="BA7" s="507"/>
      <c r="BB7" s="507"/>
      <c r="BC7" s="507"/>
      <c r="BD7" s="507"/>
      <c r="BE7" s="507"/>
      <c r="BF7" s="507"/>
      <c r="BG7" s="507"/>
      <c r="BH7" s="507"/>
      <c r="BI7" s="507"/>
      <c r="BJ7" s="507"/>
      <c r="BK7" s="507"/>
      <c r="BL7" s="507"/>
      <c r="BM7" s="507"/>
      <c r="BN7" s="507"/>
      <c r="BO7" s="507"/>
      <c r="BP7" s="507"/>
      <c r="BQ7" s="507"/>
      <c r="BR7" s="507"/>
      <c r="BS7" s="507"/>
      <c r="BT7" s="507"/>
      <c r="BU7" s="507"/>
      <c r="BV7" s="507"/>
      <c r="BW7" s="507"/>
      <c r="BX7" s="507"/>
      <c r="BY7" s="620"/>
      <c r="BZ7" s="620"/>
      <c r="CA7" s="620"/>
      <c r="CB7" s="620"/>
      <c r="CC7" s="620"/>
      <c r="CD7" s="620"/>
      <c r="CE7" s="620"/>
      <c r="CF7" s="620"/>
      <c r="CG7" s="620"/>
      <c r="CH7" s="620"/>
      <c r="CI7" s="620"/>
      <c r="CJ7" s="620"/>
      <c r="CK7" s="620"/>
      <c r="CL7" s="620"/>
      <c r="CM7" s="620"/>
      <c r="CN7" s="620"/>
      <c r="CO7" s="619"/>
      <c r="CP7" s="619"/>
      <c r="CQ7" s="619"/>
      <c r="CR7" s="619"/>
      <c r="CS7" s="619"/>
      <c r="CT7" s="1396"/>
      <c r="CU7" s="1397"/>
      <c r="CV7" s="1397"/>
      <c r="CW7" s="1397"/>
      <c r="CX7" s="1397"/>
      <c r="CY7" s="1397"/>
      <c r="CZ7" s="1397"/>
      <c r="DA7" s="1398"/>
      <c r="DB7" s="1061" t="s">
        <v>23</v>
      </c>
      <c r="DC7" s="1062"/>
      <c r="DD7" s="1062"/>
      <c r="DE7" s="1062"/>
      <c r="DF7" s="1062"/>
      <c r="DG7" s="1063"/>
      <c r="DH7" s="1070" t="str">
        <f>入力シート!$N$82</f>
        <v/>
      </c>
      <c r="DI7" s="1070"/>
      <c r="DJ7" s="1070"/>
      <c r="DK7" s="1070"/>
      <c r="DL7" s="1070"/>
      <c r="DM7" s="1070"/>
      <c r="DN7" s="1070"/>
      <c r="DO7" s="1070"/>
      <c r="DP7" s="1070"/>
      <c r="DQ7" s="1070"/>
      <c r="DR7" s="1070"/>
      <c r="DS7" s="1070"/>
      <c r="DT7" s="1070"/>
      <c r="DU7" s="1070"/>
      <c r="DV7" s="1070"/>
      <c r="DW7" s="1070"/>
      <c r="DX7" s="1070"/>
      <c r="DY7" s="1070"/>
      <c r="DZ7" s="1070"/>
      <c r="EA7" s="1070"/>
      <c r="EB7" s="1070"/>
      <c r="EC7" s="1070"/>
      <c r="ED7" s="1070"/>
      <c r="EE7" s="1070"/>
      <c r="EF7" s="1070"/>
      <c r="EG7" s="717" t="str">
        <f>入力シート!$Z$82</f>
        <v/>
      </c>
      <c r="EH7" s="718"/>
      <c r="EI7" s="718"/>
      <c r="EJ7" s="718"/>
      <c r="EK7" s="718"/>
      <c r="EL7" s="718"/>
      <c r="EM7" s="718"/>
      <c r="EN7" s="718"/>
      <c r="EO7" s="718"/>
      <c r="EP7" s="718"/>
      <c r="EQ7" s="718"/>
      <c r="ER7" s="718"/>
      <c r="ES7" s="718"/>
      <c r="ET7" s="718"/>
      <c r="EU7" s="718"/>
      <c r="EV7" s="718"/>
      <c r="EW7" s="718"/>
      <c r="EX7" s="719" t="str">
        <f>入力シート!$AM$82</f>
        <v/>
      </c>
      <c r="EY7" s="719"/>
      <c r="EZ7" s="719"/>
      <c r="FA7" s="719"/>
      <c r="FB7" s="719"/>
      <c r="FC7" s="719"/>
      <c r="FD7" s="1483" t="str">
        <f>入力シート!$AN$82</f>
        <v/>
      </c>
      <c r="FE7" s="1484"/>
      <c r="FF7" s="1484"/>
      <c r="FG7" s="1484"/>
      <c r="FH7" s="1484"/>
      <c r="FI7" s="1485"/>
      <c r="FJ7" s="471"/>
      <c r="FK7" s="1268" t="str">
        <f>I18</f>
        <v/>
      </c>
      <c r="FL7" s="1269"/>
      <c r="FM7" s="1269"/>
      <c r="FN7" s="1269"/>
      <c r="FO7" s="1269"/>
      <c r="FP7" s="1269"/>
      <c r="FQ7" s="1269"/>
      <c r="FR7" s="1269"/>
      <c r="FS7" s="1269"/>
      <c r="FT7" s="1269"/>
      <c r="FU7" s="1269"/>
      <c r="FV7" s="1269"/>
      <c r="FW7" s="1269"/>
      <c r="FX7" s="1269"/>
      <c r="FY7" s="1269"/>
      <c r="FZ7" s="1269"/>
      <c r="GA7" s="1269"/>
      <c r="GB7" s="1269"/>
      <c r="GC7" s="1269"/>
      <c r="GD7" s="1269"/>
      <c r="GE7" s="1269"/>
      <c r="GF7" s="1269"/>
      <c r="GG7" s="1269"/>
      <c r="GH7" s="1269"/>
      <c r="GI7" s="1269"/>
      <c r="GJ7" s="1269"/>
      <c r="GK7" s="1270"/>
    </row>
    <row r="8" spans="1:218" ht="4.5" customHeight="1" x14ac:dyDescent="0.15">
      <c r="A8" s="1393"/>
      <c r="B8" s="1393"/>
      <c r="C8" s="1393"/>
      <c r="D8" s="1393"/>
      <c r="E8" s="1393"/>
      <c r="F8" s="1393"/>
      <c r="G8" s="1393"/>
      <c r="H8" s="1393"/>
      <c r="I8" s="1393"/>
      <c r="J8" s="1393"/>
      <c r="K8" s="1393"/>
      <c r="L8" s="1393"/>
      <c r="M8" s="1393"/>
      <c r="N8" s="1393"/>
      <c r="O8" s="1393"/>
      <c r="P8" s="1393"/>
      <c r="Q8" s="1393"/>
      <c r="R8" s="1393"/>
      <c r="S8" s="1393"/>
      <c r="T8" s="1393"/>
      <c r="U8" s="1393"/>
      <c r="V8" s="1393"/>
      <c r="W8" s="1393"/>
      <c r="X8" s="1393"/>
      <c r="Y8" s="1393"/>
      <c r="Z8" s="1393"/>
      <c r="AA8" s="1393"/>
      <c r="AB8" s="1393"/>
      <c r="AC8" s="1393"/>
      <c r="AD8" s="1393"/>
      <c r="AE8" s="1393"/>
      <c r="AF8" s="1393"/>
      <c r="AG8" s="1393"/>
      <c r="AH8" s="1393"/>
      <c r="AI8" s="1393"/>
      <c r="AJ8" s="1393"/>
      <c r="AK8" s="1393"/>
      <c r="AL8" s="1393"/>
      <c r="AM8" s="1393"/>
      <c r="AN8" s="1393"/>
      <c r="AO8" s="1393"/>
      <c r="AP8" s="1393"/>
      <c r="AQ8" s="1393"/>
      <c r="AR8" s="1393"/>
      <c r="AS8" s="507"/>
      <c r="AT8" s="507"/>
      <c r="AU8" s="507"/>
      <c r="AV8" s="507"/>
      <c r="AW8" s="507"/>
      <c r="AX8" s="507"/>
      <c r="AY8" s="507"/>
      <c r="AZ8" s="507"/>
      <c r="BA8" s="507"/>
      <c r="BB8" s="507"/>
      <c r="BC8" s="507"/>
      <c r="BD8" s="507"/>
      <c r="BE8" s="507"/>
      <c r="BF8" s="507"/>
      <c r="BG8" s="507"/>
      <c r="BH8" s="507"/>
      <c r="BI8" s="507"/>
      <c r="BJ8" s="507"/>
      <c r="BK8" s="507"/>
      <c r="BL8" s="507"/>
      <c r="BM8" s="507"/>
      <c r="BN8" s="507"/>
      <c r="BO8" s="507"/>
      <c r="BP8" s="507"/>
      <c r="BQ8" s="507"/>
      <c r="BR8" s="507"/>
      <c r="BS8" s="507"/>
      <c r="BT8" s="507"/>
      <c r="BU8" s="507"/>
      <c r="BV8" s="507"/>
      <c r="BW8" s="507"/>
      <c r="BX8" s="507"/>
      <c r="BY8" s="620"/>
      <c r="BZ8" s="620"/>
      <c r="CA8" s="620"/>
      <c r="CB8" s="620"/>
      <c r="CC8" s="620"/>
      <c r="CD8" s="620"/>
      <c r="CE8" s="620"/>
      <c r="CF8" s="620"/>
      <c r="CG8" s="620"/>
      <c r="CH8" s="620"/>
      <c r="CI8" s="620"/>
      <c r="CJ8" s="620"/>
      <c r="CK8" s="620"/>
      <c r="CL8" s="620"/>
      <c r="CM8" s="620"/>
      <c r="CN8" s="620"/>
      <c r="CO8" s="619"/>
      <c r="CP8" s="619"/>
      <c r="CQ8" s="619"/>
      <c r="CR8" s="619"/>
      <c r="CS8" s="619"/>
      <c r="CT8" s="1396"/>
      <c r="CU8" s="1397"/>
      <c r="CV8" s="1397"/>
      <c r="CW8" s="1397"/>
      <c r="CX8" s="1397"/>
      <c r="CY8" s="1397"/>
      <c r="CZ8" s="1397"/>
      <c r="DA8" s="1398"/>
      <c r="DB8" s="1064"/>
      <c r="DC8" s="1065"/>
      <c r="DD8" s="1065"/>
      <c r="DE8" s="1065"/>
      <c r="DF8" s="1065"/>
      <c r="DG8" s="1066"/>
      <c r="DH8" s="616"/>
      <c r="DI8" s="616"/>
      <c r="DJ8" s="616"/>
      <c r="DK8" s="616"/>
      <c r="DL8" s="616"/>
      <c r="DM8" s="616"/>
      <c r="DN8" s="616"/>
      <c r="DO8" s="616"/>
      <c r="DP8" s="616"/>
      <c r="DQ8" s="616"/>
      <c r="DR8" s="616"/>
      <c r="DS8" s="616"/>
      <c r="DT8" s="616"/>
      <c r="DU8" s="616"/>
      <c r="DV8" s="616"/>
      <c r="DW8" s="616"/>
      <c r="DX8" s="616"/>
      <c r="DY8" s="616"/>
      <c r="DZ8" s="616"/>
      <c r="EA8" s="616"/>
      <c r="EB8" s="616"/>
      <c r="EC8" s="616"/>
      <c r="ED8" s="616"/>
      <c r="EE8" s="616"/>
      <c r="EF8" s="616"/>
      <c r="EG8" s="718"/>
      <c r="EH8" s="718"/>
      <c r="EI8" s="718"/>
      <c r="EJ8" s="718"/>
      <c r="EK8" s="718"/>
      <c r="EL8" s="718"/>
      <c r="EM8" s="718"/>
      <c r="EN8" s="718"/>
      <c r="EO8" s="718"/>
      <c r="EP8" s="718"/>
      <c r="EQ8" s="718"/>
      <c r="ER8" s="718"/>
      <c r="ES8" s="718"/>
      <c r="ET8" s="718"/>
      <c r="EU8" s="718"/>
      <c r="EV8" s="718"/>
      <c r="EW8" s="718"/>
      <c r="EX8" s="719"/>
      <c r="EY8" s="719"/>
      <c r="EZ8" s="719"/>
      <c r="FA8" s="719"/>
      <c r="FB8" s="719"/>
      <c r="FC8" s="719"/>
      <c r="FD8" s="1325"/>
      <c r="FE8" s="1326"/>
      <c r="FF8" s="1326"/>
      <c r="FG8" s="1326"/>
      <c r="FH8" s="1326"/>
      <c r="FI8" s="1486"/>
      <c r="FJ8" s="507"/>
      <c r="FK8" s="1271"/>
      <c r="FL8" s="1272"/>
      <c r="FM8" s="1272"/>
      <c r="FN8" s="1272"/>
      <c r="FO8" s="1272"/>
      <c r="FP8" s="1272"/>
      <c r="FQ8" s="1272"/>
      <c r="FR8" s="1272"/>
      <c r="FS8" s="1272"/>
      <c r="FT8" s="1272"/>
      <c r="FU8" s="1272"/>
      <c r="FV8" s="1272"/>
      <c r="FW8" s="1272"/>
      <c r="FX8" s="1272"/>
      <c r="FY8" s="1272"/>
      <c r="FZ8" s="1272"/>
      <c r="GA8" s="1272"/>
      <c r="GB8" s="1272"/>
      <c r="GC8" s="1272"/>
      <c r="GD8" s="1272"/>
      <c r="GE8" s="1272"/>
      <c r="GF8" s="1272"/>
      <c r="GG8" s="1272"/>
      <c r="GH8" s="1272"/>
      <c r="GI8" s="1272"/>
      <c r="GJ8" s="1272"/>
      <c r="GK8" s="1273"/>
    </row>
    <row r="9" spans="1:218" ht="4.5" customHeight="1" x14ac:dyDescent="0.15">
      <c r="A9" s="1408" t="s">
        <v>22</v>
      </c>
      <c r="B9" s="1409"/>
      <c r="C9" s="1409"/>
      <c r="D9" s="1409"/>
      <c r="E9" s="1409"/>
      <c r="F9" s="1409"/>
      <c r="G9" s="1409"/>
      <c r="H9" s="1410"/>
      <c r="I9" s="613" t="str">
        <f>入力シート!$Q$3</f>
        <v/>
      </c>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4"/>
      <c r="AY9" s="614"/>
      <c r="AZ9" s="614"/>
      <c r="BA9" s="1437" t="str">
        <f>入力シート!$R$3</f>
        <v/>
      </c>
      <c r="BB9" s="1438"/>
      <c r="BC9" s="1438"/>
      <c r="BD9" s="1438"/>
      <c r="BE9" s="1438"/>
      <c r="BF9" s="1438"/>
      <c r="BG9" s="1438"/>
      <c r="BH9" s="1438"/>
      <c r="BI9" s="1438"/>
      <c r="BJ9" s="1438"/>
      <c r="BK9" s="1438"/>
      <c r="BL9" s="1438"/>
      <c r="BM9" s="1438"/>
      <c r="BN9" s="1438"/>
      <c r="BO9" s="1438"/>
      <c r="BP9" s="1438"/>
      <c r="BQ9" s="1438"/>
      <c r="BR9" s="1438"/>
      <c r="BS9" s="1438"/>
      <c r="BT9" s="1438"/>
      <c r="BU9" s="1438"/>
      <c r="BV9" s="1438"/>
      <c r="BW9" s="1438"/>
      <c r="BX9" s="1439"/>
      <c r="CT9" s="1396"/>
      <c r="CU9" s="1397"/>
      <c r="CV9" s="1397"/>
      <c r="CW9" s="1397"/>
      <c r="CX9" s="1397"/>
      <c r="CY9" s="1397"/>
      <c r="CZ9" s="1397"/>
      <c r="DA9" s="1398"/>
      <c r="DB9" s="1064"/>
      <c r="DC9" s="1065"/>
      <c r="DD9" s="1065"/>
      <c r="DE9" s="1065"/>
      <c r="DF9" s="1065"/>
      <c r="DG9" s="1066"/>
      <c r="DH9" s="616"/>
      <c r="DI9" s="616"/>
      <c r="DJ9" s="616"/>
      <c r="DK9" s="616"/>
      <c r="DL9" s="616"/>
      <c r="DM9" s="616"/>
      <c r="DN9" s="616"/>
      <c r="DO9" s="616"/>
      <c r="DP9" s="616"/>
      <c r="DQ9" s="616"/>
      <c r="DR9" s="616"/>
      <c r="DS9" s="616"/>
      <c r="DT9" s="616"/>
      <c r="DU9" s="616"/>
      <c r="DV9" s="616"/>
      <c r="DW9" s="616"/>
      <c r="DX9" s="616"/>
      <c r="DY9" s="616"/>
      <c r="DZ9" s="616"/>
      <c r="EA9" s="616"/>
      <c r="EB9" s="616"/>
      <c r="EC9" s="616"/>
      <c r="ED9" s="616"/>
      <c r="EE9" s="616"/>
      <c r="EF9" s="616"/>
      <c r="EG9" s="718"/>
      <c r="EH9" s="718"/>
      <c r="EI9" s="718"/>
      <c r="EJ9" s="718"/>
      <c r="EK9" s="718"/>
      <c r="EL9" s="718"/>
      <c r="EM9" s="718"/>
      <c r="EN9" s="718"/>
      <c r="EO9" s="718"/>
      <c r="EP9" s="718"/>
      <c r="EQ9" s="718"/>
      <c r="ER9" s="718"/>
      <c r="ES9" s="718"/>
      <c r="ET9" s="718"/>
      <c r="EU9" s="718"/>
      <c r="EV9" s="718"/>
      <c r="EW9" s="718"/>
      <c r="EX9" s="719"/>
      <c r="EY9" s="719"/>
      <c r="EZ9" s="719"/>
      <c r="FA9" s="719"/>
      <c r="FB9" s="719"/>
      <c r="FC9" s="719"/>
      <c r="FD9" s="1325"/>
      <c r="FE9" s="1326"/>
      <c r="FF9" s="1326"/>
      <c r="FG9" s="1326"/>
      <c r="FH9" s="1326"/>
      <c r="FI9" s="1486"/>
      <c r="FJ9" s="472"/>
      <c r="FK9" s="1271"/>
      <c r="FL9" s="1272"/>
      <c r="FM9" s="1272"/>
      <c r="FN9" s="1272"/>
      <c r="FO9" s="1272"/>
      <c r="FP9" s="1272"/>
      <c r="FQ9" s="1272"/>
      <c r="FR9" s="1272"/>
      <c r="FS9" s="1272"/>
      <c r="FT9" s="1272"/>
      <c r="FU9" s="1272"/>
      <c r="FV9" s="1272"/>
      <c r="FW9" s="1272"/>
      <c r="FX9" s="1272"/>
      <c r="FY9" s="1272"/>
      <c r="FZ9" s="1272"/>
      <c r="GA9" s="1272"/>
      <c r="GB9" s="1272"/>
      <c r="GC9" s="1272"/>
      <c r="GD9" s="1272"/>
      <c r="GE9" s="1272"/>
      <c r="GF9" s="1272"/>
      <c r="GG9" s="1272"/>
      <c r="GH9" s="1272"/>
      <c r="GI9" s="1272"/>
      <c r="GJ9" s="1272"/>
      <c r="GK9" s="1273"/>
      <c r="GL9" s="471"/>
      <c r="GM9" s="471"/>
      <c r="GN9" s="471"/>
      <c r="GO9" s="471"/>
      <c r="GP9" s="471"/>
      <c r="GQ9" s="471"/>
      <c r="GR9" s="471"/>
      <c r="GS9" s="471"/>
      <c r="GT9" s="471"/>
      <c r="GU9" s="471"/>
      <c r="GV9" s="471"/>
      <c r="GW9" s="471"/>
      <c r="GX9" s="471"/>
      <c r="GY9" s="471"/>
      <c r="GZ9" s="471"/>
      <c r="HA9" s="471"/>
      <c r="HB9" s="471"/>
      <c r="HC9" s="471"/>
      <c r="HD9" s="471"/>
      <c r="HE9" s="471"/>
      <c r="HF9" s="471"/>
    </row>
    <row r="10" spans="1:218" ht="4.5" customHeight="1" x14ac:dyDescent="0.15">
      <c r="A10" s="1411"/>
      <c r="B10" s="633"/>
      <c r="C10" s="633"/>
      <c r="D10" s="633"/>
      <c r="E10" s="633"/>
      <c r="F10" s="633"/>
      <c r="G10" s="633"/>
      <c r="H10" s="634"/>
      <c r="I10" s="615"/>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6"/>
      <c r="AY10" s="616"/>
      <c r="AZ10" s="616"/>
      <c r="BA10" s="1440"/>
      <c r="BB10" s="1440"/>
      <c r="BC10" s="1440"/>
      <c r="BD10" s="1440"/>
      <c r="BE10" s="1440"/>
      <c r="BF10" s="1440"/>
      <c r="BG10" s="1440"/>
      <c r="BH10" s="1440"/>
      <c r="BI10" s="1440"/>
      <c r="BJ10" s="1440"/>
      <c r="BK10" s="1440"/>
      <c r="BL10" s="1440"/>
      <c r="BM10" s="1440"/>
      <c r="BN10" s="1440"/>
      <c r="BO10" s="1440"/>
      <c r="BP10" s="1440"/>
      <c r="BQ10" s="1440"/>
      <c r="BR10" s="1440"/>
      <c r="BS10" s="1440"/>
      <c r="BT10" s="1440"/>
      <c r="BU10" s="1440"/>
      <c r="BV10" s="1440"/>
      <c r="BW10" s="1440"/>
      <c r="BX10" s="1441"/>
      <c r="CT10" s="1396"/>
      <c r="CU10" s="1397"/>
      <c r="CV10" s="1397"/>
      <c r="CW10" s="1397"/>
      <c r="CX10" s="1397"/>
      <c r="CY10" s="1397"/>
      <c r="CZ10" s="1397"/>
      <c r="DA10" s="1398"/>
      <c r="DB10" s="1064"/>
      <c r="DC10" s="1065"/>
      <c r="DD10" s="1065"/>
      <c r="DE10" s="1065"/>
      <c r="DF10" s="1065"/>
      <c r="DG10" s="1066"/>
      <c r="DH10" s="616"/>
      <c r="DI10" s="616"/>
      <c r="DJ10" s="616"/>
      <c r="DK10" s="616"/>
      <c r="DL10" s="616"/>
      <c r="DM10" s="616"/>
      <c r="DN10" s="616"/>
      <c r="DO10" s="616"/>
      <c r="DP10" s="616"/>
      <c r="DQ10" s="616"/>
      <c r="DR10" s="616"/>
      <c r="DS10" s="616"/>
      <c r="DT10" s="616"/>
      <c r="DU10" s="616"/>
      <c r="DV10" s="616"/>
      <c r="DW10" s="616"/>
      <c r="DX10" s="616"/>
      <c r="DY10" s="616"/>
      <c r="DZ10" s="616"/>
      <c r="EA10" s="616"/>
      <c r="EB10" s="616"/>
      <c r="EC10" s="616"/>
      <c r="ED10" s="616"/>
      <c r="EE10" s="616"/>
      <c r="EF10" s="616"/>
      <c r="EG10" s="718"/>
      <c r="EH10" s="718"/>
      <c r="EI10" s="718"/>
      <c r="EJ10" s="718"/>
      <c r="EK10" s="718"/>
      <c r="EL10" s="718"/>
      <c r="EM10" s="718"/>
      <c r="EN10" s="718"/>
      <c r="EO10" s="718"/>
      <c r="EP10" s="718"/>
      <c r="EQ10" s="718"/>
      <c r="ER10" s="718"/>
      <c r="ES10" s="718"/>
      <c r="ET10" s="718"/>
      <c r="EU10" s="718"/>
      <c r="EV10" s="718"/>
      <c r="EW10" s="718"/>
      <c r="EX10" s="719"/>
      <c r="EY10" s="719"/>
      <c r="EZ10" s="719"/>
      <c r="FA10" s="719"/>
      <c r="FB10" s="719"/>
      <c r="FC10" s="719"/>
      <c r="FD10" s="1325"/>
      <c r="FE10" s="1326"/>
      <c r="FF10" s="1326"/>
      <c r="FG10" s="1326"/>
      <c r="FH10" s="1326"/>
      <c r="FI10" s="1486"/>
      <c r="FJ10" s="472"/>
      <c r="FK10" s="1271"/>
      <c r="FL10" s="1272"/>
      <c r="FM10" s="1272"/>
      <c r="FN10" s="1272"/>
      <c r="FO10" s="1272"/>
      <c r="FP10" s="1272"/>
      <c r="FQ10" s="1272"/>
      <c r="FR10" s="1272"/>
      <c r="FS10" s="1272"/>
      <c r="FT10" s="1272"/>
      <c r="FU10" s="1272"/>
      <c r="FV10" s="1272"/>
      <c r="FW10" s="1272"/>
      <c r="FX10" s="1272"/>
      <c r="FY10" s="1272"/>
      <c r="FZ10" s="1272"/>
      <c r="GA10" s="1272"/>
      <c r="GB10" s="1272"/>
      <c r="GC10" s="1272"/>
      <c r="GD10" s="1272"/>
      <c r="GE10" s="1272"/>
      <c r="GF10" s="1272"/>
      <c r="GG10" s="1272"/>
      <c r="GH10" s="1272"/>
      <c r="GI10" s="1272"/>
      <c r="GJ10" s="1272"/>
      <c r="GK10" s="1273"/>
      <c r="GL10" s="471"/>
      <c r="GM10" s="471"/>
      <c r="GN10" s="471"/>
      <c r="GO10" s="471"/>
      <c r="GP10" s="471"/>
      <c r="GQ10" s="471"/>
      <c r="GR10" s="471"/>
      <c r="GS10" s="471"/>
      <c r="GT10" s="471"/>
      <c r="GU10" s="471"/>
      <c r="GV10" s="471"/>
      <c r="GW10" s="471"/>
      <c r="GX10" s="471"/>
      <c r="GY10" s="471"/>
      <c r="GZ10" s="471"/>
      <c r="HA10" s="471"/>
      <c r="HB10" s="471"/>
      <c r="HC10" s="471"/>
      <c r="HD10" s="471"/>
      <c r="HE10" s="471"/>
      <c r="HF10" s="471"/>
      <c r="HG10" s="469"/>
      <c r="HH10" s="469"/>
      <c r="HI10" s="469"/>
      <c r="HJ10" s="469"/>
    </row>
    <row r="11" spans="1:218" ht="4.5" customHeight="1" x14ac:dyDescent="0.15">
      <c r="A11" s="1411"/>
      <c r="B11" s="633"/>
      <c r="C11" s="633"/>
      <c r="D11" s="633"/>
      <c r="E11" s="633"/>
      <c r="F11" s="633"/>
      <c r="G11" s="633"/>
      <c r="H11" s="634"/>
      <c r="I11" s="615"/>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6"/>
      <c r="AY11" s="616"/>
      <c r="AZ11" s="616"/>
      <c r="BA11" s="1440"/>
      <c r="BB11" s="1440"/>
      <c r="BC11" s="1440"/>
      <c r="BD11" s="1440"/>
      <c r="BE11" s="1440"/>
      <c r="BF11" s="1440"/>
      <c r="BG11" s="1440"/>
      <c r="BH11" s="1440"/>
      <c r="BI11" s="1440"/>
      <c r="BJ11" s="1440"/>
      <c r="BK11" s="1440"/>
      <c r="BL11" s="1440"/>
      <c r="BM11" s="1440"/>
      <c r="BN11" s="1440"/>
      <c r="BO11" s="1440"/>
      <c r="BP11" s="1440"/>
      <c r="BQ11" s="1440"/>
      <c r="BR11" s="1440"/>
      <c r="BS11" s="1440"/>
      <c r="BT11" s="1440"/>
      <c r="BU11" s="1440"/>
      <c r="BV11" s="1440"/>
      <c r="BW11" s="1440"/>
      <c r="BX11" s="1441"/>
      <c r="CT11" s="1396"/>
      <c r="CU11" s="1397"/>
      <c r="CV11" s="1397"/>
      <c r="CW11" s="1397"/>
      <c r="CX11" s="1397"/>
      <c r="CY11" s="1397"/>
      <c r="CZ11" s="1397"/>
      <c r="DA11" s="1398"/>
      <c r="DB11" s="1064"/>
      <c r="DC11" s="1065"/>
      <c r="DD11" s="1065"/>
      <c r="DE11" s="1065"/>
      <c r="DF11" s="1065"/>
      <c r="DG11" s="1066"/>
      <c r="DH11" s="616"/>
      <c r="DI11" s="616"/>
      <c r="DJ11" s="616"/>
      <c r="DK11" s="616"/>
      <c r="DL11" s="616"/>
      <c r="DM11" s="616"/>
      <c r="DN11" s="616"/>
      <c r="DO11" s="616"/>
      <c r="DP11" s="616"/>
      <c r="DQ11" s="616"/>
      <c r="DR11" s="616"/>
      <c r="DS11" s="616"/>
      <c r="DT11" s="616"/>
      <c r="DU11" s="616"/>
      <c r="DV11" s="616"/>
      <c r="DW11" s="616"/>
      <c r="DX11" s="616"/>
      <c r="DY11" s="616"/>
      <c r="DZ11" s="616"/>
      <c r="EA11" s="616"/>
      <c r="EB11" s="616"/>
      <c r="EC11" s="616"/>
      <c r="ED11" s="616"/>
      <c r="EE11" s="616"/>
      <c r="EF11" s="616"/>
      <c r="EG11" s="718"/>
      <c r="EH11" s="718"/>
      <c r="EI11" s="718"/>
      <c r="EJ11" s="718"/>
      <c r="EK11" s="718"/>
      <c r="EL11" s="718"/>
      <c r="EM11" s="718"/>
      <c r="EN11" s="718"/>
      <c r="EO11" s="718"/>
      <c r="EP11" s="718"/>
      <c r="EQ11" s="718"/>
      <c r="ER11" s="718"/>
      <c r="ES11" s="718"/>
      <c r="ET11" s="718"/>
      <c r="EU11" s="718"/>
      <c r="EV11" s="718"/>
      <c r="EW11" s="718"/>
      <c r="EX11" s="719"/>
      <c r="EY11" s="719"/>
      <c r="EZ11" s="719"/>
      <c r="FA11" s="719"/>
      <c r="FB11" s="719"/>
      <c r="FC11" s="719"/>
      <c r="FD11" s="1325"/>
      <c r="FE11" s="1326"/>
      <c r="FF11" s="1326"/>
      <c r="FG11" s="1326"/>
      <c r="FH11" s="1326"/>
      <c r="FI11" s="1486"/>
      <c r="FJ11" s="472"/>
      <c r="FK11" s="1271"/>
      <c r="FL11" s="1272"/>
      <c r="FM11" s="1272"/>
      <c r="FN11" s="1272"/>
      <c r="FO11" s="1272"/>
      <c r="FP11" s="1272"/>
      <c r="FQ11" s="1272"/>
      <c r="FR11" s="1272"/>
      <c r="FS11" s="1272"/>
      <c r="FT11" s="1272"/>
      <c r="FU11" s="1272"/>
      <c r="FV11" s="1272"/>
      <c r="FW11" s="1272"/>
      <c r="FX11" s="1272"/>
      <c r="FY11" s="1272"/>
      <c r="FZ11" s="1272"/>
      <c r="GA11" s="1272"/>
      <c r="GB11" s="1272"/>
      <c r="GC11" s="1272"/>
      <c r="GD11" s="1272"/>
      <c r="GE11" s="1272"/>
      <c r="GF11" s="1272"/>
      <c r="GG11" s="1272"/>
      <c r="GH11" s="1272"/>
      <c r="GI11" s="1272"/>
      <c r="GJ11" s="1272"/>
      <c r="GK11" s="1273"/>
      <c r="GL11" s="471"/>
      <c r="GM11" s="471"/>
      <c r="GN11" s="471"/>
      <c r="GO11" s="471"/>
      <c r="GP11" s="471"/>
      <c r="GQ11" s="471"/>
      <c r="GR11" s="471"/>
      <c r="GS11" s="471"/>
      <c r="GT11" s="471"/>
      <c r="GU11" s="471"/>
      <c r="GV11" s="471"/>
      <c r="GW11" s="471"/>
      <c r="GX11" s="471"/>
      <c r="GY11" s="471"/>
      <c r="GZ11" s="471"/>
      <c r="HA11" s="471"/>
      <c r="HB11" s="471"/>
      <c r="HC11" s="471"/>
      <c r="HD11" s="471"/>
      <c r="HE11" s="471"/>
      <c r="HF11" s="471"/>
      <c r="HG11" s="469"/>
      <c r="HH11" s="469"/>
      <c r="HI11" s="469"/>
      <c r="HJ11" s="469"/>
    </row>
    <row r="12" spans="1:218" ht="4.5" customHeight="1" x14ac:dyDescent="0.15">
      <c r="A12" s="1411"/>
      <c r="B12" s="633"/>
      <c r="C12" s="633"/>
      <c r="D12" s="633"/>
      <c r="E12" s="633"/>
      <c r="F12" s="633"/>
      <c r="G12" s="633"/>
      <c r="H12" s="634"/>
      <c r="I12" s="615"/>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6"/>
      <c r="AM12" s="616"/>
      <c r="AN12" s="616"/>
      <c r="AO12" s="616"/>
      <c r="AP12" s="616"/>
      <c r="AQ12" s="616"/>
      <c r="AR12" s="616"/>
      <c r="AS12" s="616"/>
      <c r="AT12" s="616"/>
      <c r="AU12" s="616"/>
      <c r="AV12" s="616"/>
      <c r="AW12" s="616"/>
      <c r="AX12" s="616"/>
      <c r="AY12" s="616"/>
      <c r="AZ12" s="616"/>
      <c r="BA12" s="1440"/>
      <c r="BB12" s="1440"/>
      <c r="BC12" s="1440"/>
      <c r="BD12" s="1440"/>
      <c r="BE12" s="1440"/>
      <c r="BF12" s="1440"/>
      <c r="BG12" s="1440"/>
      <c r="BH12" s="1440"/>
      <c r="BI12" s="1440"/>
      <c r="BJ12" s="1440"/>
      <c r="BK12" s="1440"/>
      <c r="BL12" s="1440"/>
      <c r="BM12" s="1440"/>
      <c r="BN12" s="1440"/>
      <c r="BO12" s="1440"/>
      <c r="BP12" s="1440"/>
      <c r="BQ12" s="1440"/>
      <c r="BR12" s="1440"/>
      <c r="BS12" s="1440"/>
      <c r="BT12" s="1440"/>
      <c r="BU12" s="1440"/>
      <c r="BV12" s="1440"/>
      <c r="BW12" s="1440"/>
      <c r="BX12" s="1441"/>
      <c r="CT12" s="1396"/>
      <c r="CU12" s="1397"/>
      <c r="CV12" s="1397"/>
      <c r="CW12" s="1397"/>
      <c r="CX12" s="1397"/>
      <c r="CY12" s="1397"/>
      <c r="CZ12" s="1397"/>
      <c r="DA12" s="1398"/>
      <c r="DB12" s="1067"/>
      <c r="DC12" s="1068"/>
      <c r="DD12" s="1068"/>
      <c r="DE12" s="1068"/>
      <c r="DF12" s="1068"/>
      <c r="DG12" s="1069"/>
      <c r="DH12" s="616"/>
      <c r="DI12" s="616"/>
      <c r="DJ12" s="616"/>
      <c r="DK12" s="616"/>
      <c r="DL12" s="616"/>
      <c r="DM12" s="616"/>
      <c r="DN12" s="616"/>
      <c r="DO12" s="616"/>
      <c r="DP12" s="616"/>
      <c r="DQ12" s="616"/>
      <c r="DR12" s="616"/>
      <c r="DS12" s="616"/>
      <c r="DT12" s="616"/>
      <c r="DU12" s="616"/>
      <c r="DV12" s="616"/>
      <c r="DW12" s="616"/>
      <c r="DX12" s="616"/>
      <c r="DY12" s="616"/>
      <c r="DZ12" s="616"/>
      <c r="EA12" s="616"/>
      <c r="EB12" s="616"/>
      <c r="EC12" s="616"/>
      <c r="ED12" s="616"/>
      <c r="EE12" s="616"/>
      <c r="EF12" s="616"/>
      <c r="EG12" s="718"/>
      <c r="EH12" s="718"/>
      <c r="EI12" s="718"/>
      <c r="EJ12" s="718"/>
      <c r="EK12" s="718"/>
      <c r="EL12" s="718"/>
      <c r="EM12" s="718"/>
      <c r="EN12" s="718"/>
      <c r="EO12" s="718"/>
      <c r="EP12" s="718"/>
      <c r="EQ12" s="718"/>
      <c r="ER12" s="718"/>
      <c r="ES12" s="718"/>
      <c r="ET12" s="718"/>
      <c r="EU12" s="718"/>
      <c r="EV12" s="718"/>
      <c r="EW12" s="718"/>
      <c r="EX12" s="719"/>
      <c r="EY12" s="719"/>
      <c r="EZ12" s="719"/>
      <c r="FA12" s="719"/>
      <c r="FB12" s="719"/>
      <c r="FC12" s="719"/>
      <c r="FD12" s="1487"/>
      <c r="FE12" s="1488"/>
      <c r="FF12" s="1488"/>
      <c r="FG12" s="1488"/>
      <c r="FH12" s="1488"/>
      <c r="FI12" s="1489"/>
      <c r="FJ12" s="472"/>
      <c r="FK12" s="1271"/>
      <c r="FL12" s="1272"/>
      <c r="FM12" s="1272"/>
      <c r="FN12" s="1272"/>
      <c r="FO12" s="1272"/>
      <c r="FP12" s="1272"/>
      <c r="FQ12" s="1272"/>
      <c r="FR12" s="1272"/>
      <c r="FS12" s="1272"/>
      <c r="FT12" s="1272"/>
      <c r="FU12" s="1272"/>
      <c r="FV12" s="1272"/>
      <c r="FW12" s="1272"/>
      <c r="FX12" s="1272"/>
      <c r="FY12" s="1272"/>
      <c r="FZ12" s="1272"/>
      <c r="GA12" s="1272"/>
      <c r="GB12" s="1272"/>
      <c r="GC12" s="1272"/>
      <c r="GD12" s="1272"/>
      <c r="GE12" s="1272"/>
      <c r="GF12" s="1272"/>
      <c r="GG12" s="1272"/>
      <c r="GH12" s="1272"/>
      <c r="GI12" s="1272"/>
      <c r="GJ12" s="1272"/>
      <c r="GK12" s="1273"/>
      <c r="GL12" s="471"/>
      <c r="GM12" s="471"/>
      <c r="GN12" s="471"/>
      <c r="GO12" s="471"/>
      <c r="GP12" s="471"/>
      <c r="GQ12" s="471"/>
      <c r="GR12" s="471"/>
      <c r="GS12" s="471"/>
      <c r="GT12" s="471"/>
      <c r="GU12" s="471"/>
      <c r="GV12" s="471"/>
      <c r="GW12" s="471"/>
      <c r="GX12" s="471"/>
      <c r="GY12" s="471"/>
      <c r="GZ12" s="471"/>
      <c r="HA12" s="471"/>
      <c r="HB12" s="471"/>
      <c r="HC12" s="471"/>
      <c r="HD12" s="471"/>
      <c r="HE12" s="471"/>
      <c r="HF12" s="471"/>
      <c r="HG12" s="469"/>
      <c r="HH12" s="469"/>
      <c r="HI12" s="469"/>
      <c r="HJ12" s="469"/>
    </row>
    <row r="13" spans="1:218" ht="4.5" customHeight="1" x14ac:dyDescent="0.15">
      <c r="A13" s="1411"/>
      <c r="B13" s="633"/>
      <c r="C13" s="633"/>
      <c r="D13" s="633"/>
      <c r="E13" s="633"/>
      <c r="F13" s="633"/>
      <c r="G13" s="633"/>
      <c r="H13" s="634"/>
      <c r="I13" s="615"/>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16"/>
      <c r="AL13" s="616"/>
      <c r="AM13" s="616"/>
      <c r="AN13" s="616"/>
      <c r="AO13" s="616"/>
      <c r="AP13" s="616"/>
      <c r="AQ13" s="616"/>
      <c r="AR13" s="616"/>
      <c r="AS13" s="616"/>
      <c r="AT13" s="616"/>
      <c r="AU13" s="616"/>
      <c r="AV13" s="616"/>
      <c r="AW13" s="616"/>
      <c r="AX13" s="616"/>
      <c r="AY13" s="616"/>
      <c r="AZ13" s="616"/>
      <c r="BA13" s="1440"/>
      <c r="BB13" s="1440"/>
      <c r="BC13" s="1440"/>
      <c r="BD13" s="1440"/>
      <c r="BE13" s="1440"/>
      <c r="BF13" s="1440"/>
      <c r="BG13" s="1440"/>
      <c r="BH13" s="1440"/>
      <c r="BI13" s="1440"/>
      <c r="BJ13" s="1440"/>
      <c r="BK13" s="1440"/>
      <c r="BL13" s="1440"/>
      <c r="BM13" s="1440"/>
      <c r="BN13" s="1440"/>
      <c r="BO13" s="1440"/>
      <c r="BP13" s="1440"/>
      <c r="BQ13" s="1440"/>
      <c r="BR13" s="1440"/>
      <c r="BS13" s="1440"/>
      <c r="BT13" s="1440"/>
      <c r="BU13" s="1440"/>
      <c r="BV13" s="1440"/>
      <c r="BW13" s="1440"/>
      <c r="BX13" s="1441"/>
      <c r="CT13" s="1396"/>
      <c r="CU13" s="1397"/>
      <c r="CV13" s="1397"/>
      <c r="CW13" s="1397"/>
      <c r="CX13" s="1397"/>
      <c r="CY13" s="1397"/>
      <c r="CZ13" s="1397"/>
      <c r="DA13" s="1398"/>
      <c r="DB13" s="1457"/>
      <c r="DC13" s="1458"/>
      <c r="DD13" s="1458"/>
      <c r="DE13" s="1458"/>
      <c r="DF13" s="1458"/>
      <c r="DG13" s="1458"/>
      <c r="DH13" s="1458"/>
      <c r="DI13" s="1458"/>
      <c r="DJ13" s="1458"/>
      <c r="DK13" s="1458"/>
      <c r="DL13" s="1458"/>
      <c r="DM13" s="1458"/>
      <c r="DN13" s="1458"/>
      <c r="DO13" s="1458"/>
      <c r="DP13" s="1458"/>
      <c r="DQ13" s="1458"/>
      <c r="DR13" s="1458"/>
      <c r="DS13" s="1458"/>
      <c r="DT13" s="1458"/>
      <c r="DU13" s="1458"/>
      <c r="DV13" s="1458"/>
      <c r="DW13" s="1458"/>
      <c r="DX13" s="1458"/>
      <c r="DY13" s="1458"/>
      <c r="DZ13" s="1458"/>
      <c r="EA13" s="1458"/>
      <c r="EB13" s="1458"/>
      <c r="EC13" s="1458"/>
      <c r="ED13" s="1458"/>
      <c r="EE13" s="1458"/>
      <c r="EF13" s="1458"/>
      <c r="EG13" s="1458"/>
      <c r="EH13" s="1458"/>
      <c r="EI13" s="1458"/>
      <c r="EJ13" s="1458"/>
      <c r="EK13" s="1459"/>
      <c r="EL13" s="731" t="s">
        <v>391</v>
      </c>
      <c r="EM13" s="732"/>
      <c r="EN13" s="732"/>
      <c r="EO13" s="732"/>
      <c r="EP13" s="732"/>
      <c r="EQ13" s="732"/>
      <c r="ER13" s="732"/>
      <c r="ES13" s="732"/>
      <c r="ET13" s="732"/>
      <c r="EU13" s="732"/>
      <c r="EV13" s="732"/>
      <c r="EW13" s="733"/>
      <c r="EX13" s="737" t="s">
        <v>28</v>
      </c>
      <c r="EY13" s="732"/>
      <c r="EZ13" s="732"/>
      <c r="FA13" s="732"/>
      <c r="FB13" s="732"/>
      <c r="FC13" s="732"/>
      <c r="FD13" s="732"/>
      <c r="FE13" s="732"/>
      <c r="FF13" s="732"/>
      <c r="FG13" s="732"/>
      <c r="FH13" s="732"/>
      <c r="FI13" s="738"/>
      <c r="FJ13" s="472"/>
      <c r="FK13" s="1274"/>
      <c r="FL13" s="1275"/>
      <c r="FM13" s="1275"/>
      <c r="FN13" s="1275"/>
      <c r="FO13" s="1275"/>
      <c r="FP13" s="1275"/>
      <c r="FQ13" s="1275"/>
      <c r="FR13" s="1275"/>
      <c r="FS13" s="1275"/>
      <c r="FT13" s="1275"/>
      <c r="FU13" s="1275"/>
      <c r="FV13" s="1275"/>
      <c r="FW13" s="1275"/>
      <c r="FX13" s="1275"/>
      <c r="FY13" s="1275"/>
      <c r="FZ13" s="1275"/>
      <c r="GA13" s="1275"/>
      <c r="GB13" s="1275"/>
      <c r="GC13" s="1275"/>
      <c r="GD13" s="1275"/>
      <c r="GE13" s="1275"/>
      <c r="GF13" s="1275"/>
      <c r="GG13" s="1275"/>
      <c r="GH13" s="1275"/>
      <c r="GI13" s="1275"/>
      <c r="GJ13" s="1275"/>
      <c r="GK13" s="1276"/>
      <c r="GL13" s="471"/>
      <c r="GM13" s="471"/>
      <c r="GN13" s="471"/>
      <c r="GO13" s="471"/>
      <c r="GP13" s="471"/>
      <c r="GQ13" s="471"/>
      <c r="GR13" s="471"/>
      <c r="GS13" s="471"/>
      <c r="GT13" s="471"/>
      <c r="GU13" s="471"/>
      <c r="GV13" s="471"/>
      <c r="GW13" s="471"/>
      <c r="GX13" s="471"/>
      <c r="GY13" s="471"/>
      <c r="GZ13" s="471"/>
      <c r="HA13" s="471"/>
      <c r="HB13" s="471"/>
      <c r="HC13" s="471"/>
      <c r="HD13" s="471"/>
      <c r="HE13" s="471"/>
      <c r="HF13" s="471"/>
      <c r="HG13" s="469"/>
      <c r="HH13" s="469"/>
      <c r="HI13" s="469"/>
      <c r="HJ13" s="469"/>
    </row>
    <row r="14" spans="1:218" ht="4.5" customHeight="1" x14ac:dyDescent="0.15">
      <c r="A14" s="1411"/>
      <c r="B14" s="633"/>
      <c r="C14" s="633"/>
      <c r="D14" s="633"/>
      <c r="E14" s="633"/>
      <c r="F14" s="633"/>
      <c r="G14" s="633"/>
      <c r="H14" s="634"/>
      <c r="I14" s="617"/>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18"/>
      <c r="AL14" s="618"/>
      <c r="AM14" s="618"/>
      <c r="AN14" s="618"/>
      <c r="AO14" s="618"/>
      <c r="AP14" s="618"/>
      <c r="AQ14" s="618"/>
      <c r="AR14" s="618"/>
      <c r="AS14" s="618"/>
      <c r="AT14" s="618"/>
      <c r="AU14" s="618"/>
      <c r="AV14" s="618"/>
      <c r="AW14" s="618"/>
      <c r="AX14" s="618"/>
      <c r="AY14" s="618"/>
      <c r="AZ14" s="618"/>
      <c r="BA14" s="1442"/>
      <c r="BB14" s="1442"/>
      <c r="BC14" s="1442"/>
      <c r="BD14" s="1442"/>
      <c r="BE14" s="1442"/>
      <c r="BF14" s="1442"/>
      <c r="BG14" s="1442"/>
      <c r="BH14" s="1442"/>
      <c r="BI14" s="1442"/>
      <c r="BJ14" s="1442"/>
      <c r="BK14" s="1442"/>
      <c r="BL14" s="1442"/>
      <c r="BM14" s="1442"/>
      <c r="BN14" s="1442"/>
      <c r="BO14" s="1442"/>
      <c r="BP14" s="1442"/>
      <c r="BQ14" s="1442"/>
      <c r="BR14" s="1442"/>
      <c r="BS14" s="1442"/>
      <c r="BT14" s="1442"/>
      <c r="BU14" s="1442"/>
      <c r="BV14" s="1442"/>
      <c r="BW14" s="1442"/>
      <c r="BX14" s="1443"/>
      <c r="CT14" s="1396"/>
      <c r="CU14" s="1397"/>
      <c r="CV14" s="1397"/>
      <c r="CW14" s="1397"/>
      <c r="CX14" s="1397"/>
      <c r="CY14" s="1397"/>
      <c r="CZ14" s="1397"/>
      <c r="DA14" s="1398"/>
      <c r="DB14" s="1460"/>
      <c r="DC14" s="1461"/>
      <c r="DD14" s="1461"/>
      <c r="DE14" s="1461"/>
      <c r="DF14" s="1461"/>
      <c r="DG14" s="1461"/>
      <c r="DH14" s="1461"/>
      <c r="DI14" s="1461"/>
      <c r="DJ14" s="1461"/>
      <c r="DK14" s="1461"/>
      <c r="DL14" s="1461"/>
      <c r="DM14" s="1461"/>
      <c r="DN14" s="1461"/>
      <c r="DO14" s="1461"/>
      <c r="DP14" s="1461"/>
      <c r="DQ14" s="1461"/>
      <c r="DR14" s="1461"/>
      <c r="DS14" s="1461"/>
      <c r="DT14" s="1461"/>
      <c r="DU14" s="1461"/>
      <c r="DV14" s="1461"/>
      <c r="DW14" s="1461"/>
      <c r="DX14" s="1461"/>
      <c r="DY14" s="1461"/>
      <c r="DZ14" s="1461"/>
      <c r="EA14" s="1461"/>
      <c r="EB14" s="1461"/>
      <c r="EC14" s="1461"/>
      <c r="ED14" s="1461"/>
      <c r="EE14" s="1461"/>
      <c r="EF14" s="1461"/>
      <c r="EG14" s="1461"/>
      <c r="EH14" s="1461"/>
      <c r="EI14" s="1461"/>
      <c r="EJ14" s="1461"/>
      <c r="EK14" s="1462"/>
      <c r="EL14" s="734"/>
      <c r="EM14" s="735"/>
      <c r="EN14" s="735"/>
      <c r="EO14" s="735"/>
      <c r="EP14" s="735"/>
      <c r="EQ14" s="735"/>
      <c r="ER14" s="735"/>
      <c r="ES14" s="735"/>
      <c r="ET14" s="735"/>
      <c r="EU14" s="735"/>
      <c r="EV14" s="735"/>
      <c r="EW14" s="736"/>
      <c r="EX14" s="735"/>
      <c r="EY14" s="735"/>
      <c r="EZ14" s="735"/>
      <c r="FA14" s="735"/>
      <c r="FB14" s="735"/>
      <c r="FC14" s="735"/>
      <c r="FD14" s="735"/>
      <c r="FE14" s="735"/>
      <c r="FF14" s="735"/>
      <c r="FG14" s="735"/>
      <c r="FH14" s="735"/>
      <c r="FI14" s="739"/>
      <c r="FJ14" s="472"/>
      <c r="FK14" s="1274"/>
      <c r="FL14" s="1275"/>
      <c r="FM14" s="1275"/>
      <c r="FN14" s="1275"/>
      <c r="FO14" s="1275"/>
      <c r="FP14" s="1275"/>
      <c r="FQ14" s="1275"/>
      <c r="FR14" s="1275"/>
      <c r="FS14" s="1275"/>
      <c r="FT14" s="1275"/>
      <c r="FU14" s="1275"/>
      <c r="FV14" s="1275"/>
      <c r="FW14" s="1275"/>
      <c r="FX14" s="1275"/>
      <c r="FY14" s="1275"/>
      <c r="FZ14" s="1275"/>
      <c r="GA14" s="1275"/>
      <c r="GB14" s="1275"/>
      <c r="GC14" s="1275"/>
      <c r="GD14" s="1275"/>
      <c r="GE14" s="1275"/>
      <c r="GF14" s="1275"/>
      <c r="GG14" s="1275"/>
      <c r="GH14" s="1275"/>
      <c r="GI14" s="1275"/>
      <c r="GJ14" s="1275"/>
      <c r="GK14" s="1276"/>
      <c r="GL14" s="471"/>
      <c r="GM14" s="471"/>
      <c r="GN14" s="471"/>
      <c r="GO14" s="471"/>
      <c r="GP14" s="471"/>
      <c r="GQ14" s="471"/>
      <c r="GR14" s="471"/>
      <c r="GS14" s="471"/>
      <c r="GT14" s="471"/>
      <c r="GU14" s="471"/>
      <c r="GV14" s="471"/>
      <c r="GW14" s="471"/>
      <c r="GX14" s="471"/>
      <c r="GY14" s="471"/>
      <c r="GZ14" s="471"/>
      <c r="HA14" s="471"/>
      <c r="HB14" s="471"/>
      <c r="HC14" s="471"/>
      <c r="HD14" s="471"/>
      <c r="HE14" s="471"/>
      <c r="HF14" s="471"/>
      <c r="HG14" s="469"/>
      <c r="HH14" s="469"/>
      <c r="HI14" s="469"/>
      <c r="HJ14" s="469"/>
    </row>
    <row r="15" spans="1:218" s="469" customFormat="1" ht="4.5" customHeight="1" x14ac:dyDescent="0.15">
      <c r="A15" s="1417" t="s">
        <v>29</v>
      </c>
      <c r="B15" s="630"/>
      <c r="C15" s="630"/>
      <c r="D15" s="630"/>
      <c r="E15" s="630"/>
      <c r="F15" s="630"/>
      <c r="G15" s="630"/>
      <c r="H15" s="631"/>
      <c r="I15" s="1331" t="str">
        <f>入力シート!$O$3</f>
        <v/>
      </c>
      <c r="J15" s="1332"/>
      <c r="K15" s="1332"/>
      <c r="L15" s="1332"/>
      <c r="M15" s="1332"/>
      <c r="N15" s="1332"/>
      <c r="O15" s="1332"/>
      <c r="P15" s="1332"/>
      <c r="Q15" s="1332"/>
      <c r="R15" s="1332"/>
      <c r="S15" s="1332"/>
      <c r="T15" s="1332"/>
      <c r="U15" s="1332"/>
      <c r="V15" s="1332"/>
      <c r="W15" s="1332"/>
      <c r="X15" s="1332"/>
      <c r="Y15" s="1332"/>
      <c r="Z15" s="1332"/>
      <c r="AA15" s="1332"/>
      <c r="AB15" s="1332"/>
      <c r="AC15" s="1332"/>
      <c r="AD15" s="1332"/>
      <c r="AE15" s="1332"/>
      <c r="AF15" s="1332"/>
      <c r="AG15" s="1332"/>
      <c r="AH15" s="1332"/>
      <c r="AI15" s="1332"/>
      <c r="AJ15" s="1332"/>
      <c r="AK15" s="1332"/>
      <c r="AL15" s="1332"/>
      <c r="AM15" s="1332"/>
      <c r="AN15" s="1332"/>
      <c r="AO15" s="1332"/>
      <c r="AP15" s="1332"/>
      <c r="AQ15" s="1332"/>
      <c r="AR15" s="1333"/>
      <c r="AS15" s="1320" t="s">
        <v>24</v>
      </c>
      <c r="AT15" s="1320"/>
      <c r="AU15" s="1320"/>
      <c r="AV15" s="1320"/>
      <c r="AW15" s="1320"/>
      <c r="AX15" s="1320"/>
      <c r="AY15" s="1320"/>
      <c r="AZ15" s="1320"/>
      <c r="BA15" s="1350" t="str">
        <f>入力シート!$Z$3</f>
        <v/>
      </c>
      <c r="BB15" s="1351"/>
      <c r="BC15" s="1351"/>
      <c r="BD15" s="1351"/>
      <c r="BE15" s="1351"/>
      <c r="BF15" s="1351"/>
      <c r="BG15" s="1351"/>
      <c r="BH15" s="1351"/>
      <c r="BI15" s="1351"/>
      <c r="BJ15" s="1351"/>
      <c r="BK15" s="1351"/>
      <c r="BL15" s="1351"/>
      <c r="BM15" s="1351"/>
      <c r="BN15" s="1351"/>
      <c r="BO15" s="1351"/>
      <c r="BP15" s="1351"/>
      <c r="BQ15" s="1351"/>
      <c r="BR15" s="1351"/>
      <c r="BS15" s="1351"/>
      <c r="BT15" s="1351"/>
      <c r="BU15" s="1351"/>
      <c r="BV15" s="1351"/>
      <c r="BW15" s="1351"/>
      <c r="BX15" s="1352"/>
      <c r="CT15" s="1396"/>
      <c r="CU15" s="1397"/>
      <c r="CV15" s="1397"/>
      <c r="CW15" s="1397"/>
      <c r="CX15" s="1397"/>
      <c r="CY15" s="1397"/>
      <c r="CZ15" s="1397"/>
      <c r="DA15" s="1398"/>
      <c r="DB15" s="1460"/>
      <c r="DC15" s="1461"/>
      <c r="DD15" s="1461"/>
      <c r="DE15" s="1461"/>
      <c r="DF15" s="1461"/>
      <c r="DG15" s="1461"/>
      <c r="DH15" s="1461"/>
      <c r="DI15" s="1461"/>
      <c r="DJ15" s="1461"/>
      <c r="DK15" s="1461"/>
      <c r="DL15" s="1461"/>
      <c r="DM15" s="1461"/>
      <c r="DN15" s="1461"/>
      <c r="DO15" s="1461"/>
      <c r="DP15" s="1461"/>
      <c r="DQ15" s="1461"/>
      <c r="DR15" s="1461"/>
      <c r="DS15" s="1461"/>
      <c r="DT15" s="1461"/>
      <c r="DU15" s="1461"/>
      <c r="DV15" s="1461"/>
      <c r="DW15" s="1461"/>
      <c r="DX15" s="1461"/>
      <c r="DY15" s="1461"/>
      <c r="DZ15" s="1461"/>
      <c r="EA15" s="1461"/>
      <c r="EB15" s="1461"/>
      <c r="EC15" s="1461"/>
      <c r="ED15" s="1461"/>
      <c r="EE15" s="1461"/>
      <c r="EF15" s="1461"/>
      <c r="EG15" s="1461"/>
      <c r="EH15" s="1461"/>
      <c r="EI15" s="1461"/>
      <c r="EJ15" s="1461"/>
      <c r="EK15" s="1462"/>
      <c r="EL15" s="740" t="str">
        <f>IF(入力シート!$AO$82="","",入力シート!$AO$82)</f>
        <v/>
      </c>
      <c r="EM15" s="741"/>
      <c r="EN15" s="741"/>
      <c r="EO15" s="741"/>
      <c r="EP15" s="741"/>
      <c r="EQ15" s="741"/>
      <c r="ER15" s="741"/>
      <c r="ES15" s="741"/>
      <c r="ET15" s="741"/>
      <c r="EU15" s="741"/>
      <c r="EV15" s="741"/>
      <c r="EW15" s="742"/>
      <c r="EX15" s="724" t="str">
        <f>IF(入力シート!$K$82="","",入力シート!$K$82)</f>
        <v/>
      </c>
      <c r="EY15" s="725"/>
      <c r="EZ15" s="725"/>
      <c r="FA15" s="725"/>
      <c r="FB15" s="725"/>
      <c r="FC15" s="725"/>
      <c r="FD15" s="725"/>
      <c r="FE15" s="725"/>
      <c r="FF15" s="725"/>
      <c r="FG15" s="725"/>
      <c r="FH15" s="725"/>
      <c r="FI15" s="726"/>
      <c r="FJ15" s="471"/>
      <c r="FK15" s="1277"/>
      <c r="FL15" s="1278"/>
      <c r="FM15" s="1278"/>
      <c r="FN15" s="1278"/>
      <c r="FO15" s="1278"/>
      <c r="FP15" s="1278"/>
      <c r="FQ15" s="1278"/>
      <c r="FR15" s="1278"/>
      <c r="FS15" s="1278"/>
      <c r="FT15" s="1278"/>
      <c r="FU15" s="1278"/>
      <c r="FV15" s="1278"/>
      <c r="FW15" s="1278"/>
      <c r="FX15" s="1278"/>
      <c r="FY15" s="1278"/>
      <c r="FZ15" s="1278"/>
      <c r="GA15" s="1278"/>
      <c r="GB15" s="1278"/>
      <c r="GC15" s="1278"/>
      <c r="GD15" s="1278"/>
      <c r="GE15" s="1278"/>
      <c r="GF15" s="1278"/>
      <c r="GG15" s="1278"/>
      <c r="GH15" s="1278"/>
      <c r="GI15" s="1278"/>
      <c r="GJ15" s="1278"/>
      <c r="GK15" s="1279"/>
    </row>
    <row r="16" spans="1:218" s="469" customFormat="1" ht="4.5" customHeight="1" x14ac:dyDescent="0.15">
      <c r="A16" s="1411"/>
      <c r="B16" s="633"/>
      <c r="C16" s="633"/>
      <c r="D16" s="633"/>
      <c r="E16" s="633"/>
      <c r="F16" s="633"/>
      <c r="G16" s="633"/>
      <c r="H16" s="634"/>
      <c r="I16" s="1312"/>
      <c r="J16" s="1313"/>
      <c r="K16" s="1313"/>
      <c r="L16" s="1313"/>
      <c r="M16" s="1313"/>
      <c r="N16" s="1313"/>
      <c r="O16" s="1313"/>
      <c r="P16" s="1313"/>
      <c r="Q16" s="1313"/>
      <c r="R16" s="1313"/>
      <c r="S16" s="1313"/>
      <c r="T16" s="1313"/>
      <c r="U16" s="1313"/>
      <c r="V16" s="1313"/>
      <c r="W16" s="1313"/>
      <c r="X16" s="1313"/>
      <c r="Y16" s="1313"/>
      <c r="Z16" s="1313"/>
      <c r="AA16" s="1313"/>
      <c r="AB16" s="1313"/>
      <c r="AC16" s="1313"/>
      <c r="AD16" s="1313"/>
      <c r="AE16" s="1313"/>
      <c r="AF16" s="1313"/>
      <c r="AG16" s="1313"/>
      <c r="AH16" s="1313"/>
      <c r="AI16" s="1313"/>
      <c r="AJ16" s="1313"/>
      <c r="AK16" s="1313"/>
      <c r="AL16" s="1313"/>
      <c r="AM16" s="1313"/>
      <c r="AN16" s="1313"/>
      <c r="AO16" s="1313"/>
      <c r="AP16" s="1313"/>
      <c r="AQ16" s="1313"/>
      <c r="AR16" s="1314"/>
      <c r="AS16" s="1320"/>
      <c r="AT16" s="1320"/>
      <c r="AU16" s="1320"/>
      <c r="AV16" s="1320"/>
      <c r="AW16" s="1320"/>
      <c r="AX16" s="1320"/>
      <c r="AY16" s="1320"/>
      <c r="AZ16" s="1320"/>
      <c r="BA16" s="1353"/>
      <c r="BB16" s="1354"/>
      <c r="BC16" s="1354"/>
      <c r="BD16" s="1354"/>
      <c r="BE16" s="1354"/>
      <c r="BF16" s="1354"/>
      <c r="BG16" s="1354"/>
      <c r="BH16" s="1354"/>
      <c r="BI16" s="1354"/>
      <c r="BJ16" s="1354"/>
      <c r="BK16" s="1354"/>
      <c r="BL16" s="1354"/>
      <c r="BM16" s="1354"/>
      <c r="BN16" s="1354"/>
      <c r="BO16" s="1354"/>
      <c r="BP16" s="1354"/>
      <c r="BQ16" s="1354"/>
      <c r="BR16" s="1354"/>
      <c r="BS16" s="1354"/>
      <c r="BT16" s="1354"/>
      <c r="BU16" s="1354"/>
      <c r="BV16" s="1354"/>
      <c r="BW16" s="1354"/>
      <c r="BX16" s="1355"/>
      <c r="CT16" s="1396"/>
      <c r="CU16" s="1397"/>
      <c r="CV16" s="1397"/>
      <c r="CW16" s="1397"/>
      <c r="CX16" s="1397"/>
      <c r="CY16" s="1397"/>
      <c r="CZ16" s="1397"/>
      <c r="DA16" s="1398"/>
      <c r="DB16" s="1460"/>
      <c r="DC16" s="1461"/>
      <c r="DD16" s="1461"/>
      <c r="DE16" s="1461"/>
      <c r="DF16" s="1461"/>
      <c r="DG16" s="1461"/>
      <c r="DH16" s="1461"/>
      <c r="DI16" s="1461"/>
      <c r="DJ16" s="1461"/>
      <c r="DK16" s="1461"/>
      <c r="DL16" s="1461"/>
      <c r="DM16" s="1461"/>
      <c r="DN16" s="1461"/>
      <c r="DO16" s="1461"/>
      <c r="DP16" s="1461"/>
      <c r="DQ16" s="1461"/>
      <c r="DR16" s="1461"/>
      <c r="DS16" s="1461"/>
      <c r="DT16" s="1461"/>
      <c r="DU16" s="1461"/>
      <c r="DV16" s="1461"/>
      <c r="DW16" s="1461"/>
      <c r="DX16" s="1461"/>
      <c r="DY16" s="1461"/>
      <c r="DZ16" s="1461"/>
      <c r="EA16" s="1461"/>
      <c r="EB16" s="1461"/>
      <c r="EC16" s="1461"/>
      <c r="ED16" s="1461"/>
      <c r="EE16" s="1461"/>
      <c r="EF16" s="1461"/>
      <c r="EG16" s="1461"/>
      <c r="EH16" s="1461"/>
      <c r="EI16" s="1461"/>
      <c r="EJ16" s="1461"/>
      <c r="EK16" s="1462"/>
      <c r="EL16" s="743"/>
      <c r="EM16" s="744"/>
      <c r="EN16" s="744"/>
      <c r="EO16" s="744"/>
      <c r="EP16" s="744"/>
      <c r="EQ16" s="744"/>
      <c r="ER16" s="744"/>
      <c r="ES16" s="744"/>
      <c r="ET16" s="744"/>
      <c r="EU16" s="744"/>
      <c r="EV16" s="744"/>
      <c r="EW16" s="745"/>
      <c r="EX16" s="746"/>
      <c r="EY16" s="746"/>
      <c r="EZ16" s="746"/>
      <c r="FA16" s="746"/>
      <c r="FB16" s="746"/>
      <c r="FC16" s="746"/>
      <c r="FD16" s="746"/>
      <c r="FE16" s="746"/>
      <c r="FF16" s="746"/>
      <c r="FG16" s="746"/>
      <c r="FH16" s="746"/>
      <c r="FI16" s="728"/>
      <c r="FJ16" s="471"/>
    </row>
    <row r="17" spans="1:194" s="469" customFormat="1" ht="4.5" customHeight="1" x14ac:dyDescent="0.15">
      <c r="A17" s="1418"/>
      <c r="B17" s="692"/>
      <c r="C17" s="692"/>
      <c r="D17" s="692"/>
      <c r="E17" s="692"/>
      <c r="F17" s="692"/>
      <c r="G17" s="692"/>
      <c r="H17" s="693"/>
      <c r="I17" s="1334"/>
      <c r="J17" s="1335"/>
      <c r="K17" s="1335"/>
      <c r="L17" s="1335"/>
      <c r="M17" s="1335"/>
      <c r="N17" s="1335"/>
      <c r="O17" s="1335"/>
      <c r="P17" s="1335"/>
      <c r="Q17" s="1335"/>
      <c r="R17" s="1335"/>
      <c r="S17" s="1335"/>
      <c r="T17" s="1335"/>
      <c r="U17" s="1335"/>
      <c r="V17" s="1335"/>
      <c r="W17" s="1335"/>
      <c r="X17" s="1335"/>
      <c r="Y17" s="1335"/>
      <c r="Z17" s="1335"/>
      <c r="AA17" s="1335"/>
      <c r="AB17" s="1335"/>
      <c r="AC17" s="1335"/>
      <c r="AD17" s="1335"/>
      <c r="AE17" s="1335"/>
      <c r="AF17" s="1335"/>
      <c r="AG17" s="1335"/>
      <c r="AH17" s="1335"/>
      <c r="AI17" s="1335"/>
      <c r="AJ17" s="1335"/>
      <c r="AK17" s="1335"/>
      <c r="AL17" s="1335"/>
      <c r="AM17" s="1335"/>
      <c r="AN17" s="1335"/>
      <c r="AO17" s="1335"/>
      <c r="AP17" s="1335"/>
      <c r="AQ17" s="1335"/>
      <c r="AR17" s="1336"/>
      <c r="AS17" s="1320"/>
      <c r="AT17" s="1320"/>
      <c r="AU17" s="1320"/>
      <c r="AV17" s="1320"/>
      <c r="AW17" s="1320"/>
      <c r="AX17" s="1320"/>
      <c r="AY17" s="1320"/>
      <c r="AZ17" s="1320"/>
      <c r="BA17" s="1353"/>
      <c r="BB17" s="1354"/>
      <c r="BC17" s="1354"/>
      <c r="BD17" s="1354"/>
      <c r="BE17" s="1354"/>
      <c r="BF17" s="1354"/>
      <c r="BG17" s="1354"/>
      <c r="BH17" s="1354"/>
      <c r="BI17" s="1354"/>
      <c r="BJ17" s="1354"/>
      <c r="BK17" s="1354"/>
      <c r="BL17" s="1354"/>
      <c r="BM17" s="1354"/>
      <c r="BN17" s="1354"/>
      <c r="BO17" s="1354"/>
      <c r="BP17" s="1354"/>
      <c r="BQ17" s="1354"/>
      <c r="BR17" s="1354"/>
      <c r="BS17" s="1354"/>
      <c r="BT17" s="1354"/>
      <c r="BU17" s="1354"/>
      <c r="BV17" s="1354"/>
      <c r="BW17" s="1354"/>
      <c r="BX17" s="1355"/>
      <c r="CT17" s="1396"/>
      <c r="CU17" s="1397"/>
      <c r="CV17" s="1397"/>
      <c r="CW17" s="1397"/>
      <c r="CX17" s="1397"/>
      <c r="CY17" s="1397"/>
      <c r="CZ17" s="1397"/>
      <c r="DA17" s="1398"/>
      <c r="DB17" s="1460"/>
      <c r="DC17" s="1461"/>
      <c r="DD17" s="1461"/>
      <c r="DE17" s="1461"/>
      <c r="DF17" s="1461"/>
      <c r="DG17" s="1461"/>
      <c r="DH17" s="1461"/>
      <c r="DI17" s="1461"/>
      <c r="DJ17" s="1461"/>
      <c r="DK17" s="1461"/>
      <c r="DL17" s="1461"/>
      <c r="DM17" s="1461"/>
      <c r="DN17" s="1461"/>
      <c r="DO17" s="1461"/>
      <c r="DP17" s="1461"/>
      <c r="DQ17" s="1461"/>
      <c r="DR17" s="1461"/>
      <c r="DS17" s="1461"/>
      <c r="DT17" s="1461"/>
      <c r="DU17" s="1461"/>
      <c r="DV17" s="1461"/>
      <c r="DW17" s="1461"/>
      <c r="DX17" s="1461"/>
      <c r="DY17" s="1461"/>
      <c r="DZ17" s="1461"/>
      <c r="EA17" s="1461"/>
      <c r="EB17" s="1461"/>
      <c r="EC17" s="1461"/>
      <c r="ED17" s="1461"/>
      <c r="EE17" s="1461"/>
      <c r="EF17" s="1461"/>
      <c r="EG17" s="1461"/>
      <c r="EH17" s="1461"/>
      <c r="EI17" s="1461"/>
      <c r="EJ17" s="1461"/>
      <c r="EK17" s="1462"/>
      <c r="EL17" s="743"/>
      <c r="EM17" s="744"/>
      <c r="EN17" s="744"/>
      <c r="EO17" s="744"/>
      <c r="EP17" s="744"/>
      <c r="EQ17" s="744"/>
      <c r="ER17" s="744"/>
      <c r="ES17" s="744"/>
      <c r="ET17" s="744"/>
      <c r="EU17" s="744"/>
      <c r="EV17" s="744"/>
      <c r="EW17" s="745"/>
      <c r="EX17" s="746"/>
      <c r="EY17" s="746"/>
      <c r="EZ17" s="746"/>
      <c r="FA17" s="746"/>
      <c r="FB17" s="746"/>
      <c r="FC17" s="746"/>
      <c r="FD17" s="746"/>
      <c r="FE17" s="746"/>
      <c r="FF17" s="746"/>
      <c r="FG17" s="746"/>
      <c r="FH17" s="746"/>
      <c r="FI17" s="728"/>
      <c r="FJ17" s="471"/>
    </row>
    <row r="18" spans="1:194" s="469" customFormat="1" ht="4.5" customHeight="1" x14ac:dyDescent="0.15">
      <c r="A18" s="1417" t="s">
        <v>23</v>
      </c>
      <c r="B18" s="630"/>
      <c r="C18" s="630"/>
      <c r="D18" s="630"/>
      <c r="E18" s="630"/>
      <c r="F18" s="630"/>
      <c r="G18" s="630"/>
      <c r="H18" s="631"/>
      <c r="I18" s="1331" t="str">
        <f>入力シート!$N$3</f>
        <v/>
      </c>
      <c r="J18" s="1332"/>
      <c r="K18" s="1332"/>
      <c r="L18" s="1332"/>
      <c r="M18" s="1332"/>
      <c r="N18" s="1332"/>
      <c r="O18" s="1332"/>
      <c r="P18" s="1332"/>
      <c r="Q18" s="1332"/>
      <c r="R18" s="1332"/>
      <c r="S18" s="1332"/>
      <c r="T18" s="1332"/>
      <c r="U18" s="1332"/>
      <c r="V18" s="1332"/>
      <c r="W18" s="1332"/>
      <c r="X18" s="1332"/>
      <c r="Y18" s="1332"/>
      <c r="Z18" s="1332"/>
      <c r="AA18" s="1332"/>
      <c r="AB18" s="1332"/>
      <c r="AC18" s="1332"/>
      <c r="AD18" s="1332"/>
      <c r="AE18" s="1332"/>
      <c r="AF18" s="1332"/>
      <c r="AG18" s="1332"/>
      <c r="AH18" s="1332"/>
      <c r="AI18" s="1332"/>
      <c r="AJ18" s="1332"/>
      <c r="AK18" s="1332"/>
      <c r="AL18" s="1332"/>
      <c r="AM18" s="1332"/>
      <c r="AN18" s="1332"/>
      <c r="AO18" s="1332"/>
      <c r="AP18" s="1332"/>
      <c r="AQ18" s="1332"/>
      <c r="AR18" s="1333"/>
      <c r="AS18" s="1320"/>
      <c r="AT18" s="1320"/>
      <c r="AU18" s="1320"/>
      <c r="AV18" s="1320"/>
      <c r="AW18" s="1320"/>
      <c r="AX18" s="1320"/>
      <c r="AY18" s="1320"/>
      <c r="AZ18" s="1320"/>
      <c r="BA18" s="1353"/>
      <c r="BB18" s="1354"/>
      <c r="BC18" s="1354"/>
      <c r="BD18" s="1354"/>
      <c r="BE18" s="1354"/>
      <c r="BF18" s="1354"/>
      <c r="BG18" s="1354"/>
      <c r="BH18" s="1354"/>
      <c r="BI18" s="1354"/>
      <c r="BJ18" s="1354"/>
      <c r="BK18" s="1354"/>
      <c r="BL18" s="1354"/>
      <c r="BM18" s="1354"/>
      <c r="BN18" s="1354"/>
      <c r="BO18" s="1354"/>
      <c r="BP18" s="1354"/>
      <c r="BQ18" s="1354"/>
      <c r="BR18" s="1354"/>
      <c r="BS18" s="1354"/>
      <c r="BT18" s="1354"/>
      <c r="BU18" s="1354"/>
      <c r="BV18" s="1354"/>
      <c r="BW18" s="1354"/>
      <c r="BX18" s="1355"/>
      <c r="CT18" s="1396"/>
      <c r="CU18" s="1397"/>
      <c r="CV18" s="1397"/>
      <c r="CW18" s="1397"/>
      <c r="CX18" s="1397"/>
      <c r="CY18" s="1397"/>
      <c r="CZ18" s="1397"/>
      <c r="DA18" s="1398"/>
      <c r="DB18" s="1460"/>
      <c r="DC18" s="1461"/>
      <c r="DD18" s="1461"/>
      <c r="DE18" s="1461"/>
      <c r="DF18" s="1461"/>
      <c r="DG18" s="1461"/>
      <c r="DH18" s="1461"/>
      <c r="DI18" s="1461"/>
      <c r="DJ18" s="1461"/>
      <c r="DK18" s="1461"/>
      <c r="DL18" s="1461"/>
      <c r="DM18" s="1461"/>
      <c r="DN18" s="1461"/>
      <c r="DO18" s="1461"/>
      <c r="DP18" s="1461"/>
      <c r="DQ18" s="1461"/>
      <c r="DR18" s="1461"/>
      <c r="DS18" s="1461"/>
      <c r="DT18" s="1461"/>
      <c r="DU18" s="1461"/>
      <c r="DV18" s="1461"/>
      <c r="DW18" s="1461"/>
      <c r="DX18" s="1461"/>
      <c r="DY18" s="1461"/>
      <c r="DZ18" s="1461"/>
      <c r="EA18" s="1461"/>
      <c r="EB18" s="1461"/>
      <c r="EC18" s="1461"/>
      <c r="ED18" s="1461"/>
      <c r="EE18" s="1461"/>
      <c r="EF18" s="1461"/>
      <c r="EG18" s="1461"/>
      <c r="EH18" s="1461"/>
      <c r="EI18" s="1461"/>
      <c r="EJ18" s="1461"/>
      <c r="EK18" s="1462"/>
      <c r="EL18" s="743"/>
      <c r="EM18" s="744"/>
      <c r="EN18" s="744"/>
      <c r="EO18" s="744"/>
      <c r="EP18" s="744"/>
      <c r="EQ18" s="744"/>
      <c r="ER18" s="744"/>
      <c r="ES18" s="744"/>
      <c r="ET18" s="744"/>
      <c r="EU18" s="744"/>
      <c r="EV18" s="744"/>
      <c r="EW18" s="745"/>
      <c r="EX18" s="746"/>
      <c r="EY18" s="746"/>
      <c r="EZ18" s="746"/>
      <c r="FA18" s="746"/>
      <c r="FB18" s="746"/>
      <c r="FC18" s="746"/>
      <c r="FD18" s="746"/>
      <c r="FE18" s="746"/>
      <c r="FF18" s="746"/>
      <c r="FG18" s="746"/>
      <c r="FH18" s="746"/>
      <c r="FI18" s="728"/>
      <c r="FJ18" s="471"/>
    </row>
    <row r="19" spans="1:194" s="469" customFormat="1" ht="4.5" customHeight="1" x14ac:dyDescent="0.15">
      <c r="A19" s="1411"/>
      <c r="B19" s="633"/>
      <c r="C19" s="633"/>
      <c r="D19" s="633"/>
      <c r="E19" s="633"/>
      <c r="F19" s="633"/>
      <c r="G19" s="633"/>
      <c r="H19" s="634"/>
      <c r="I19" s="1312"/>
      <c r="J19" s="1313"/>
      <c r="K19" s="1313"/>
      <c r="L19" s="1313"/>
      <c r="M19" s="1313"/>
      <c r="N19" s="1313"/>
      <c r="O19" s="1313"/>
      <c r="P19" s="1313"/>
      <c r="Q19" s="1313"/>
      <c r="R19" s="1313"/>
      <c r="S19" s="1313"/>
      <c r="T19" s="1313"/>
      <c r="U19" s="1313"/>
      <c r="V19" s="1313"/>
      <c r="W19" s="1313"/>
      <c r="X19" s="1313"/>
      <c r="Y19" s="1313"/>
      <c r="Z19" s="1313"/>
      <c r="AA19" s="1313"/>
      <c r="AB19" s="1313"/>
      <c r="AC19" s="1313"/>
      <c r="AD19" s="1313"/>
      <c r="AE19" s="1313"/>
      <c r="AF19" s="1313"/>
      <c r="AG19" s="1313"/>
      <c r="AH19" s="1313"/>
      <c r="AI19" s="1313"/>
      <c r="AJ19" s="1313"/>
      <c r="AK19" s="1313"/>
      <c r="AL19" s="1313"/>
      <c r="AM19" s="1313"/>
      <c r="AN19" s="1313"/>
      <c r="AO19" s="1313"/>
      <c r="AP19" s="1313"/>
      <c r="AQ19" s="1313"/>
      <c r="AR19" s="1314"/>
      <c r="AS19" s="1320"/>
      <c r="AT19" s="1320"/>
      <c r="AU19" s="1320"/>
      <c r="AV19" s="1320"/>
      <c r="AW19" s="1320"/>
      <c r="AX19" s="1320"/>
      <c r="AY19" s="1320"/>
      <c r="AZ19" s="1320"/>
      <c r="BA19" s="1356"/>
      <c r="BB19" s="1357"/>
      <c r="BC19" s="1357"/>
      <c r="BD19" s="1357"/>
      <c r="BE19" s="1357"/>
      <c r="BF19" s="1357"/>
      <c r="BG19" s="1357"/>
      <c r="BH19" s="1357"/>
      <c r="BI19" s="1357"/>
      <c r="BJ19" s="1357"/>
      <c r="BK19" s="1357"/>
      <c r="BL19" s="1357"/>
      <c r="BM19" s="1357"/>
      <c r="BN19" s="1357"/>
      <c r="BO19" s="1357"/>
      <c r="BP19" s="1357"/>
      <c r="BQ19" s="1357"/>
      <c r="BR19" s="1357"/>
      <c r="BS19" s="1357"/>
      <c r="BT19" s="1357"/>
      <c r="BU19" s="1357"/>
      <c r="BV19" s="1357"/>
      <c r="BW19" s="1357"/>
      <c r="BX19" s="1358"/>
      <c r="CT19" s="1396"/>
      <c r="CU19" s="1397"/>
      <c r="CV19" s="1397"/>
      <c r="CW19" s="1397"/>
      <c r="CX19" s="1397"/>
      <c r="CY19" s="1397"/>
      <c r="CZ19" s="1397"/>
      <c r="DA19" s="1398"/>
      <c r="DB19" s="1466"/>
      <c r="DC19" s="1467"/>
      <c r="DD19" s="1467"/>
      <c r="DE19" s="1467"/>
      <c r="DF19" s="1467"/>
      <c r="DG19" s="1467"/>
      <c r="DH19" s="1467"/>
      <c r="DI19" s="1467"/>
      <c r="DJ19" s="1467"/>
      <c r="DK19" s="1467"/>
      <c r="DL19" s="1467"/>
      <c r="DM19" s="1467"/>
      <c r="DN19" s="1467"/>
      <c r="DO19" s="1467"/>
      <c r="DP19" s="1467"/>
      <c r="DQ19" s="1467"/>
      <c r="DR19" s="1467"/>
      <c r="DS19" s="1467"/>
      <c r="DT19" s="1467"/>
      <c r="DU19" s="1467"/>
      <c r="DV19" s="1467"/>
      <c r="DW19" s="1467"/>
      <c r="DX19" s="1467"/>
      <c r="DY19" s="1467"/>
      <c r="DZ19" s="1467"/>
      <c r="EA19" s="1467"/>
      <c r="EB19" s="1467"/>
      <c r="EC19" s="1467"/>
      <c r="ED19" s="1467"/>
      <c r="EE19" s="1467"/>
      <c r="EF19" s="1467"/>
      <c r="EG19" s="1467"/>
      <c r="EH19" s="1467"/>
      <c r="EI19" s="1467"/>
      <c r="EJ19" s="1467"/>
      <c r="EK19" s="1468"/>
      <c r="EL19" s="743"/>
      <c r="EM19" s="744"/>
      <c r="EN19" s="744"/>
      <c r="EO19" s="744"/>
      <c r="EP19" s="744"/>
      <c r="EQ19" s="744"/>
      <c r="ER19" s="744"/>
      <c r="ES19" s="744"/>
      <c r="ET19" s="744"/>
      <c r="EU19" s="744"/>
      <c r="EV19" s="744"/>
      <c r="EW19" s="745"/>
      <c r="EX19" s="727"/>
      <c r="EY19" s="727"/>
      <c r="EZ19" s="727"/>
      <c r="FA19" s="727"/>
      <c r="FB19" s="727"/>
      <c r="FC19" s="727"/>
      <c r="FD19" s="727"/>
      <c r="FE19" s="727"/>
      <c r="FF19" s="727"/>
      <c r="FG19" s="727"/>
      <c r="FH19" s="727"/>
      <c r="FI19" s="728"/>
    </row>
    <row r="20" spans="1:194" s="469" customFormat="1" ht="4.5" customHeight="1" x14ac:dyDescent="0.15">
      <c r="A20" s="1411"/>
      <c r="B20" s="633"/>
      <c r="C20" s="633"/>
      <c r="D20" s="633"/>
      <c r="E20" s="633"/>
      <c r="F20" s="633"/>
      <c r="G20" s="633"/>
      <c r="H20" s="634"/>
      <c r="I20" s="1312"/>
      <c r="J20" s="1313"/>
      <c r="K20" s="1313"/>
      <c r="L20" s="1313"/>
      <c r="M20" s="1313"/>
      <c r="N20" s="1313"/>
      <c r="O20" s="1313"/>
      <c r="P20" s="1313"/>
      <c r="Q20" s="1313"/>
      <c r="R20" s="1313"/>
      <c r="S20" s="1313"/>
      <c r="T20" s="1313"/>
      <c r="U20" s="1313"/>
      <c r="V20" s="1313"/>
      <c r="W20" s="1313"/>
      <c r="X20" s="1313"/>
      <c r="Y20" s="1313"/>
      <c r="Z20" s="1313"/>
      <c r="AA20" s="1313"/>
      <c r="AB20" s="1313"/>
      <c r="AC20" s="1313"/>
      <c r="AD20" s="1313"/>
      <c r="AE20" s="1313"/>
      <c r="AF20" s="1313"/>
      <c r="AG20" s="1313"/>
      <c r="AH20" s="1313"/>
      <c r="AI20" s="1313"/>
      <c r="AJ20" s="1313"/>
      <c r="AK20" s="1313"/>
      <c r="AL20" s="1313"/>
      <c r="AM20" s="1313"/>
      <c r="AN20" s="1313"/>
      <c r="AO20" s="1313"/>
      <c r="AP20" s="1313"/>
      <c r="AQ20" s="1313"/>
      <c r="AR20" s="1314"/>
      <c r="AS20" s="1319" t="s">
        <v>25</v>
      </c>
      <c r="AT20" s="1319"/>
      <c r="AU20" s="1319"/>
      <c r="AV20" s="1319"/>
      <c r="AW20" s="1319"/>
      <c r="AX20" s="1319"/>
      <c r="AY20" s="1319"/>
      <c r="AZ20" s="1319"/>
      <c r="BA20" s="1383" t="str">
        <f>入力シート!$S$3</f>
        <v/>
      </c>
      <c r="BB20" s="1384"/>
      <c r="BC20" s="1384"/>
      <c r="BD20" s="1384"/>
      <c r="BE20" s="1384"/>
      <c r="BF20" s="1384"/>
      <c r="BG20" s="1384"/>
      <c r="BH20" s="1384"/>
      <c r="BI20" s="1384"/>
      <c r="BJ20" s="1384"/>
      <c r="BK20" s="1384"/>
      <c r="BL20" s="1384"/>
      <c r="BM20" s="1384"/>
      <c r="BN20" s="1384"/>
      <c r="BO20" s="1384"/>
      <c r="BP20" s="1384"/>
      <c r="BQ20" s="1384"/>
      <c r="BR20" s="1384"/>
      <c r="BS20" s="1384"/>
      <c r="BT20" s="1384"/>
      <c r="BU20" s="1384"/>
      <c r="BV20" s="1384"/>
      <c r="BW20" s="1384"/>
      <c r="BX20" s="1385"/>
      <c r="CT20" s="1399"/>
      <c r="CU20" s="1367"/>
      <c r="CV20" s="1367"/>
      <c r="CW20" s="1367"/>
      <c r="CX20" s="1367"/>
      <c r="CY20" s="1367"/>
      <c r="CZ20" s="1367"/>
      <c r="DA20" s="1368"/>
      <c r="DB20" s="1359" t="s">
        <v>390</v>
      </c>
      <c r="DC20" s="1360"/>
      <c r="DD20" s="1360"/>
      <c r="DE20" s="1360"/>
      <c r="DF20" s="1360"/>
      <c r="DG20" s="1360"/>
      <c r="DH20" s="1360"/>
      <c r="DI20" s="1360"/>
      <c r="DJ20" s="1360"/>
      <c r="DK20" s="1360"/>
      <c r="DL20" s="1360"/>
      <c r="DM20" s="1360"/>
      <c r="DN20" s="1361"/>
      <c r="DO20" s="1361"/>
      <c r="DP20" s="1361"/>
      <c r="DQ20" s="1362"/>
      <c r="DR20" s="1362"/>
      <c r="DS20" s="1363"/>
      <c r="DT20" s="1374" t="str">
        <f>入力シート!$T$33</f>
        <v/>
      </c>
      <c r="DU20" s="1375"/>
      <c r="DV20" s="1375"/>
      <c r="DW20" s="1375"/>
      <c r="DX20" s="1375"/>
      <c r="DY20" s="1375"/>
      <c r="DZ20" s="1375"/>
      <c r="EA20" s="1375"/>
      <c r="EB20" s="1375"/>
      <c r="EC20" s="1375"/>
      <c r="ED20" s="1375"/>
      <c r="EE20" s="1376"/>
      <c r="EF20" s="1412" t="s">
        <v>198</v>
      </c>
      <c r="EG20" s="1413"/>
      <c r="EH20" s="1413"/>
      <c r="EI20" s="1413"/>
      <c r="EJ20" s="1413"/>
      <c r="EK20" s="1413"/>
      <c r="EL20" s="1413"/>
      <c r="EM20" s="1413"/>
      <c r="EN20" s="1413"/>
      <c r="EO20" s="1413"/>
      <c r="EP20" s="1413"/>
      <c r="EQ20" s="1413"/>
      <c r="ER20" s="1413"/>
      <c r="ES20" s="1413"/>
      <c r="ET20" s="1413"/>
      <c r="EU20" s="1413"/>
      <c r="EV20" s="1413"/>
      <c r="EW20" s="1413"/>
      <c r="EX20" s="1413"/>
      <c r="EY20" s="1413"/>
      <c r="EZ20" s="1413"/>
      <c r="FA20" s="1413"/>
      <c r="FB20" s="1413"/>
      <c r="FC20" s="1413"/>
      <c r="FD20" s="1413"/>
      <c r="FE20" s="1413"/>
      <c r="FF20" s="1413"/>
      <c r="FG20" s="1413"/>
      <c r="FH20" s="1413"/>
      <c r="FI20" s="1414"/>
    </row>
    <row r="21" spans="1:194" s="469" customFormat="1" ht="4.5" customHeight="1" x14ac:dyDescent="0.15">
      <c r="A21" s="1411"/>
      <c r="B21" s="633"/>
      <c r="C21" s="633"/>
      <c r="D21" s="633"/>
      <c r="E21" s="633"/>
      <c r="F21" s="633"/>
      <c r="G21" s="633"/>
      <c r="H21" s="634"/>
      <c r="I21" s="1312"/>
      <c r="J21" s="1313"/>
      <c r="K21" s="1313"/>
      <c r="L21" s="1313"/>
      <c r="M21" s="1313"/>
      <c r="N21" s="1313"/>
      <c r="O21" s="1313"/>
      <c r="P21" s="1313"/>
      <c r="Q21" s="1313"/>
      <c r="R21" s="1313"/>
      <c r="S21" s="1313"/>
      <c r="T21" s="1313"/>
      <c r="U21" s="1313"/>
      <c r="V21" s="1313"/>
      <c r="W21" s="1313"/>
      <c r="X21" s="1313"/>
      <c r="Y21" s="1313"/>
      <c r="Z21" s="1313"/>
      <c r="AA21" s="1313"/>
      <c r="AB21" s="1313"/>
      <c r="AC21" s="1313"/>
      <c r="AD21" s="1313"/>
      <c r="AE21" s="1313"/>
      <c r="AF21" s="1313"/>
      <c r="AG21" s="1313"/>
      <c r="AH21" s="1313"/>
      <c r="AI21" s="1313"/>
      <c r="AJ21" s="1313"/>
      <c r="AK21" s="1313"/>
      <c r="AL21" s="1313"/>
      <c r="AM21" s="1313"/>
      <c r="AN21" s="1313"/>
      <c r="AO21" s="1313"/>
      <c r="AP21" s="1313"/>
      <c r="AQ21" s="1313"/>
      <c r="AR21" s="1314"/>
      <c r="AS21" s="1320"/>
      <c r="AT21" s="1320"/>
      <c r="AU21" s="1320"/>
      <c r="AV21" s="1320"/>
      <c r="AW21" s="1320"/>
      <c r="AX21" s="1320"/>
      <c r="AY21" s="1320"/>
      <c r="AZ21" s="1320"/>
      <c r="BA21" s="1386"/>
      <c r="BB21" s="1387"/>
      <c r="BC21" s="1387"/>
      <c r="BD21" s="1387"/>
      <c r="BE21" s="1387"/>
      <c r="BF21" s="1387"/>
      <c r="BG21" s="1387"/>
      <c r="BH21" s="1387"/>
      <c r="BI21" s="1387"/>
      <c r="BJ21" s="1387"/>
      <c r="BK21" s="1387"/>
      <c r="BL21" s="1387"/>
      <c r="BM21" s="1387"/>
      <c r="BN21" s="1387"/>
      <c r="BO21" s="1387"/>
      <c r="BP21" s="1387"/>
      <c r="BQ21" s="1387"/>
      <c r="BR21" s="1387"/>
      <c r="BS21" s="1387"/>
      <c r="BT21" s="1387"/>
      <c r="BU21" s="1387"/>
      <c r="BV21" s="1387"/>
      <c r="BW21" s="1387"/>
      <c r="BX21" s="1388"/>
      <c r="CT21" s="1399"/>
      <c r="CU21" s="1367"/>
      <c r="CV21" s="1367"/>
      <c r="CW21" s="1367"/>
      <c r="CX21" s="1367"/>
      <c r="CY21" s="1367"/>
      <c r="CZ21" s="1367"/>
      <c r="DA21" s="1368"/>
      <c r="DB21" s="1364"/>
      <c r="DC21" s="1365"/>
      <c r="DD21" s="1365"/>
      <c r="DE21" s="1365"/>
      <c r="DF21" s="1365"/>
      <c r="DG21" s="1365"/>
      <c r="DH21" s="1365"/>
      <c r="DI21" s="1365"/>
      <c r="DJ21" s="1365"/>
      <c r="DK21" s="1365"/>
      <c r="DL21" s="1365"/>
      <c r="DM21" s="1365"/>
      <c r="DN21" s="1366"/>
      <c r="DO21" s="1366"/>
      <c r="DP21" s="1366"/>
      <c r="DQ21" s="1367"/>
      <c r="DR21" s="1367"/>
      <c r="DS21" s="1368"/>
      <c r="DT21" s="1377"/>
      <c r="DU21" s="1378"/>
      <c r="DV21" s="1378"/>
      <c r="DW21" s="1378"/>
      <c r="DX21" s="1378"/>
      <c r="DY21" s="1378"/>
      <c r="DZ21" s="1378"/>
      <c r="EA21" s="1378"/>
      <c r="EB21" s="1378"/>
      <c r="EC21" s="1378"/>
      <c r="ED21" s="1378"/>
      <c r="EE21" s="1379"/>
      <c r="EF21" s="1272"/>
      <c r="EG21" s="1272"/>
      <c r="EH21" s="1272"/>
      <c r="EI21" s="1272"/>
      <c r="EJ21" s="1272"/>
      <c r="EK21" s="1272"/>
      <c r="EL21" s="1272"/>
      <c r="EM21" s="1272"/>
      <c r="EN21" s="1272"/>
      <c r="EO21" s="1272"/>
      <c r="EP21" s="1272"/>
      <c r="EQ21" s="1272"/>
      <c r="ER21" s="1272"/>
      <c r="ES21" s="1272"/>
      <c r="ET21" s="1272"/>
      <c r="EU21" s="1272"/>
      <c r="EV21" s="1272"/>
      <c r="EW21" s="1272"/>
      <c r="EX21" s="1272"/>
      <c r="EY21" s="1272"/>
      <c r="EZ21" s="1272"/>
      <c r="FA21" s="1272"/>
      <c r="FB21" s="1272"/>
      <c r="FC21" s="1272"/>
      <c r="FD21" s="1272"/>
      <c r="FE21" s="1272"/>
      <c r="FF21" s="1272"/>
      <c r="FG21" s="1272"/>
      <c r="FH21" s="1272"/>
      <c r="FI21" s="1273"/>
      <c r="FK21" s="1207" t="s">
        <v>395</v>
      </c>
      <c r="FL21" s="1207"/>
      <c r="FM21" s="1207"/>
      <c r="FN21" s="1207"/>
      <c r="FO21" s="1207"/>
      <c r="FP21" s="1207"/>
      <c r="FQ21" s="1207"/>
      <c r="FR21" s="1207"/>
      <c r="FS21" s="1207"/>
      <c r="FT21" s="1207"/>
      <c r="FU21" s="1207"/>
      <c r="FV21" s="1207"/>
      <c r="FW21" s="1207"/>
      <c r="FX21" s="1207"/>
      <c r="FY21" s="1207"/>
      <c r="FZ21" s="1207"/>
      <c r="GA21" s="1207"/>
      <c r="GB21" s="1207"/>
      <c r="GC21" s="1207"/>
      <c r="GD21" s="1207"/>
      <c r="GE21" s="1207"/>
      <c r="GF21" s="1207"/>
      <c r="GG21" s="1207"/>
      <c r="GH21" s="1207"/>
      <c r="GI21" s="1207"/>
      <c r="GJ21" s="1207"/>
      <c r="GK21" s="1207"/>
    </row>
    <row r="22" spans="1:194" s="469" customFormat="1" ht="4.5" customHeight="1" x14ac:dyDescent="0.15">
      <c r="A22" s="1411"/>
      <c r="B22" s="633"/>
      <c r="C22" s="633"/>
      <c r="D22" s="633"/>
      <c r="E22" s="633"/>
      <c r="F22" s="633"/>
      <c r="G22" s="633"/>
      <c r="H22" s="634"/>
      <c r="I22" s="1312"/>
      <c r="J22" s="1313"/>
      <c r="K22" s="1313"/>
      <c r="L22" s="1313"/>
      <c r="M22" s="1313"/>
      <c r="N22" s="1313"/>
      <c r="O22" s="1313"/>
      <c r="P22" s="1313"/>
      <c r="Q22" s="1313"/>
      <c r="R22" s="1313"/>
      <c r="S22" s="1313"/>
      <c r="T22" s="1313"/>
      <c r="U22" s="1313"/>
      <c r="V22" s="1313"/>
      <c r="W22" s="1313"/>
      <c r="X22" s="1313"/>
      <c r="Y22" s="1313"/>
      <c r="Z22" s="1313"/>
      <c r="AA22" s="1313"/>
      <c r="AB22" s="1313"/>
      <c r="AC22" s="1313"/>
      <c r="AD22" s="1313"/>
      <c r="AE22" s="1313"/>
      <c r="AF22" s="1313"/>
      <c r="AG22" s="1313"/>
      <c r="AH22" s="1313"/>
      <c r="AI22" s="1313"/>
      <c r="AJ22" s="1313"/>
      <c r="AK22" s="1313"/>
      <c r="AL22" s="1313"/>
      <c r="AM22" s="1313"/>
      <c r="AN22" s="1313"/>
      <c r="AO22" s="1313"/>
      <c r="AP22" s="1313"/>
      <c r="AQ22" s="1313"/>
      <c r="AR22" s="1314"/>
      <c r="AS22" s="1320"/>
      <c r="AT22" s="1320"/>
      <c r="AU22" s="1320"/>
      <c r="AV22" s="1320"/>
      <c r="AW22" s="1320"/>
      <c r="AX22" s="1320"/>
      <c r="AY22" s="1320"/>
      <c r="AZ22" s="1320"/>
      <c r="BA22" s="1386"/>
      <c r="BB22" s="1387"/>
      <c r="BC22" s="1387"/>
      <c r="BD22" s="1387"/>
      <c r="BE22" s="1387"/>
      <c r="BF22" s="1387"/>
      <c r="BG22" s="1387"/>
      <c r="BH22" s="1387"/>
      <c r="BI22" s="1387"/>
      <c r="BJ22" s="1387"/>
      <c r="BK22" s="1387"/>
      <c r="BL22" s="1387"/>
      <c r="BM22" s="1387"/>
      <c r="BN22" s="1387"/>
      <c r="BO22" s="1387"/>
      <c r="BP22" s="1387"/>
      <c r="BQ22" s="1387"/>
      <c r="BR22" s="1387"/>
      <c r="BS22" s="1387"/>
      <c r="BT22" s="1387"/>
      <c r="BU22" s="1387"/>
      <c r="BV22" s="1387"/>
      <c r="BW22" s="1387"/>
      <c r="BX22" s="1388"/>
      <c r="CT22" s="1399"/>
      <c r="CU22" s="1367"/>
      <c r="CV22" s="1367"/>
      <c r="CW22" s="1367"/>
      <c r="CX22" s="1367"/>
      <c r="CY22" s="1367"/>
      <c r="CZ22" s="1367"/>
      <c r="DA22" s="1368"/>
      <c r="DB22" s="1364"/>
      <c r="DC22" s="1365"/>
      <c r="DD22" s="1365"/>
      <c r="DE22" s="1365"/>
      <c r="DF22" s="1365"/>
      <c r="DG22" s="1365"/>
      <c r="DH22" s="1365"/>
      <c r="DI22" s="1365"/>
      <c r="DJ22" s="1365"/>
      <c r="DK22" s="1365"/>
      <c r="DL22" s="1365"/>
      <c r="DM22" s="1365"/>
      <c r="DN22" s="1366"/>
      <c r="DO22" s="1366"/>
      <c r="DP22" s="1366"/>
      <c r="DQ22" s="1367"/>
      <c r="DR22" s="1367"/>
      <c r="DS22" s="1368"/>
      <c r="DT22" s="1377"/>
      <c r="DU22" s="1378"/>
      <c r="DV22" s="1378"/>
      <c r="DW22" s="1378"/>
      <c r="DX22" s="1378"/>
      <c r="DY22" s="1378"/>
      <c r="DZ22" s="1378"/>
      <c r="EA22" s="1378"/>
      <c r="EB22" s="1378"/>
      <c r="EC22" s="1378"/>
      <c r="ED22" s="1378"/>
      <c r="EE22" s="1379"/>
      <c r="EF22" s="1272"/>
      <c r="EG22" s="1272"/>
      <c r="EH22" s="1272"/>
      <c r="EI22" s="1272"/>
      <c r="EJ22" s="1272"/>
      <c r="EK22" s="1272"/>
      <c r="EL22" s="1272"/>
      <c r="EM22" s="1272"/>
      <c r="EN22" s="1272"/>
      <c r="EO22" s="1272"/>
      <c r="EP22" s="1272"/>
      <c r="EQ22" s="1272"/>
      <c r="ER22" s="1272"/>
      <c r="ES22" s="1272"/>
      <c r="ET22" s="1272"/>
      <c r="EU22" s="1272"/>
      <c r="EV22" s="1272"/>
      <c r="EW22" s="1272"/>
      <c r="EX22" s="1272"/>
      <c r="EY22" s="1272"/>
      <c r="EZ22" s="1272"/>
      <c r="FA22" s="1272"/>
      <c r="FB22" s="1272"/>
      <c r="FC22" s="1272"/>
      <c r="FD22" s="1272"/>
      <c r="FE22" s="1272"/>
      <c r="FF22" s="1272"/>
      <c r="FG22" s="1272"/>
      <c r="FH22" s="1272"/>
      <c r="FI22" s="1273"/>
      <c r="FK22" s="1207"/>
      <c r="FL22" s="1207"/>
      <c r="FM22" s="1207"/>
      <c r="FN22" s="1207"/>
      <c r="FO22" s="1207"/>
      <c r="FP22" s="1207"/>
      <c r="FQ22" s="1207"/>
      <c r="FR22" s="1207"/>
      <c r="FS22" s="1207"/>
      <c r="FT22" s="1207"/>
      <c r="FU22" s="1207"/>
      <c r="FV22" s="1207"/>
      <c r="FW22" s="1207"/>
      <c r="FX22" s="1207"/>
      <c r="FY22" s="1207"/>
      <c r="FZ22" s="1207"/>
      <c r="GA22" s="1207"/>
      <c r="GB22" s="1207"/>
      <c r="GC22" s="1207"/>
      <c r="GD22" s="1207"/>
      <c r="GE22" s="1207"/>
      <c r="GF22" s="1207"/>
      <c r="GG22" s="1207"/>
      <c r="GH22" s="1207"/>
      <c r="GI22" s="1207"/>
      <c r="GJ22" s="1207"/>
      <c r="GK22" s="1207"/>
    </row>
    <row r="23" spans="1:194" s="469" customFormat="1" ht="4.5" customHeight="1" x14ac:dyDescent="0.15">
      <c r="A23" s="1411"/>
      <c r="B23" s="633"/>
      <c r="C23" s="633"/>
      <c r="D23" s="633"/>
      <c r="E23" s="633"/>
      <c r="F23" s="633"/>
      <c r="G23" s="633"/>
      <c r="H23" s="634"/>
      <c r="I23" s="1312"/>
      <c r="J23" s="1313"/>
      <c r="K23" s="1313"/>
      <c r="L23" s="1313"/>
      <c r="M23" s="1313"/>
      <c r="N23" s="1313"/>
      <c r="O23" s="1313"/>
      <c r="P23" s="1313"/>
      <c r="Q23" s="1313"/>
      <c r="R23" s="1313"/>
      <c r="S23" s="1313"/>
      <c r="T23" s="1313"/>
      <c r="U23" s="1313"/>
      <c r="V23" s="1313"/>
      <c r="W23" s="1313"/>
      <c r="X23" s="1313"/>
      <c r="Y23" s="1313"/>
      <c r="Z23" s="1313"/>
      <c r="AA23" s="1313"/>
      <c r="AB23" s="1313"/>
      <c r="AC23" s="1313"/>
      <c r="AD23" s="1313"/>
      <c r="AE23" s="1313"/>
      <c r="AF23" s="1313"/>
      <c r="AG23" s="1313"/>
      <c r="AH23" s="1313"/>
      <c r="AI23" s="1313"/>
      <c r="AJ23" s="1313"/>
      <c r="AK23" s="1313"/>
      <c r="AL23" s="1313"/>
      <c r="AM23" s="1313"/>
      <c r="AN23" s="1313"/>
      <c r="AO23" s="1313"/>
      <c r="AP23" s="1313"/>
      <c r="AQ23" s="1313"/>
      <c r="AR23" s="1314"/>
      <c r="AS23" s="1320"/>
      <c r="AT23" s="1320"/>
      <c r="AU23" s="1320"/>
      <c r="AV23" s="1320"/>
      <c r="AW23" s="1320"/>
      <c r="AX23" s="1320"/>
      <c r="AY23" s="1320"/>
      <c r="AZ23" s="1320"/>
      <c r="BA23" s="1386"/>
      <c r="BB23" s="1387"/>
      <c r="BC23" s="1387"/>
      <c r="BD23" s="1387"/>
      <c r="BE23" s="1387"/>
      <c r="BF23" s="1387"/>
      <c r="BG23" s="1387"/>
      <c r="BH23" s="1387"/>
      <c r="BI23" s="1387"/>
      <c r="BJ23" s="1387"/>
      <c r="BK23" s="1387"/>
      <c r="BL23" s="1387"/>
      <c r="BM23" s="1387"/>
      <c r="BN23" s="1387"/>
      <c r="BO23" s="1387"/>
      <c r="BP23" s="1387"/>
      <c r="BQ23" s="1387"/>
      <c r="BR23" s="1387"/>
      <c r="BS23" s="1387"/>
      <c r="BT23" s="1387"/>
      <c r="BU23" s="1387"/>
      <c r="BV23" s="1387"/>
      <c r="BW23" s="1387"/>
      <c r="BX23" s="1388"/>
      <c r="BZ23" s="473"/>
      <c r="CA23" s="473"/>
      <c r="CB23" s="473"/>
      <c r="CC23" s="473"/>
      <c r="CD23" s="473"/>
      <c r="CE23" s="473"/>
      <c r="CF23" s="473"/>
      <c r="CG23" s="473"/>
      <c r="CH23" s="473"/>
      <c r="CI23" s="473"/>
      <c r="CJ23" s="473"/>
      <c r="CK23" s="473"/>
      <c r="CL23" s="473"/>
      <c r="CM23" s="473"/>
      <c r="CN23" s="473"/>
      <c r="CO23" s="473"/>
      <c r="CP23" s="473"/>
      <c r="CQ23" s="473"/>
      <c r="CR23" s="473"/>
      <c r="CT23" s="1400"/>
      <c r="CU23" s="1372"/>
      <c r="CV23" s="1372"/>
      <c r="CW23" s="1372"/>
      <c r="CX23" s="1372"/>
      <c r="CY23" s="1372"/>
      <c r="CZ23" s="1372"/>
      <c r="DA23" s="1373"/>
      <c r="DB23" s="1369"/>
      <c r="DC23" s="1370"/>
      <c r="DD23" s="1370"/>
      <c r="DE23" s="1370"/>
      <c r="DF23" s="1370"/>
      <c r="DG23" s="1370"/>
      <c r="DH23" s="1370"/>
      <c r="DI23" s="1370"/>
      <c r="DJ23" s="1370"/>
      <c r="DK23" s="1370"/>
      <c r="DL23" s="1370"/>
      <c r="DM23" s="1370"/>
      <c r="DN23" s="1371"/>
      <c r="DO23" s="1371"/>
      <c r="DP23" s="1371"/>
      <c r="DQ23" s="1372"/>
      <c r="DR23" s="1372"/>
      <c r="DS23" s="1373"/>
      <c r="DT23" s="1380"/>
      <c r="DU23" s="1381"/>
      <c r="DV23" s="1381"/>
      <c r="DW23" s="1381"/>
      <c r="DX23" s="1381"/>
      <c r="DY23" s="1381"/>
      <c r="DZ23" s="1381"/>
      <c r="EA23" s="1381"/>
      <c r="EB23" s="1381"/>
      <c r="EC23" s="1381"/>
      <c r="ED23" s="1381"/>
      <c r="EE23" s="1382"/>
      <c r="EF23" s="1415"/>
      <c r="EG23" s="1415"/>
      <c r="EH23" s="1415"/>
      <c r="EI23" s="1415"/>
      <c r="EJ23" s="1415"/>
      <c r="EK23" s="1415"/>
      <c r="EL23" s="1415"/>
      <c r="EM23" s="1415"/>
      <c r="EN23" s="1415"/>
      <c r="EO23" s="1415"/>
      <c r="EP23" s="1415"/>
      <c r="EQ23" s="1415"/>
      <c r="ER23" s="1415"/>
      <c r="ES23" s="1415"/>
      <c r="ET23" s="1415"/>
      <c r="EU23" s="1415"/>
      <c r="EV23" s="1415"/>
      <c r="EW23" s="1415"/>
      <c r="EX23" s="1415"/>
      <c r="EY23" s="1415"/>
      <c r="EZ23" s="1415"/>
      <c r="FA23" s="1415"/>
      <c r="FB23" s="1415"/>
      <c r="FC23" s="1415"/>
      <c r="FD23" s="1415"/>
      <c r="FE23" s="1415"/>
      <c r="FF23" s="1415"/>
      <c r="FG23" s="1415"/>
      <c r="FH23" s="1415"/>
      <c r="FI23" s="1416"/>
      <c r="FK23" s="1289"/>
      <c r="FL23" s="1289"/>
      <c r="FM23" s="1289"/>
      <c r="FN23" s="1289"/>
      <c r="FO23" s="1289"/>
      <c r="FP23" s="1289"/>
      <c r="FQ23" s="1289"/>
      <c r="FR23" s="1289"/>
      <c r="FS23" s="1289"/>
      <c r="FT23" s="1289"/>
      <c r="FU23" s="1289"/>
      <c r="FV23" s="1289"/>
      <c r="FW23" s="1289"/>
      <c r="FX23" s="1289"/>
      <c r="FY23" s="1289"/>
      <c r="FZ23" s="1289"/>
      <c r="GA23" s="1289"/>
      <c r="GB23" s="1289"/>
      <c r="GC23" s="1289"/>
      <c r="GD23" s="1289"/>
      <c r="GE23" s="1289"/>
      <c r="GF23" s="1289"/>
      <c r="GG23" s="1289"/>
      <c r="GH23" s="1289"/>
      <c r="GI23" s="1289"/>
      <c r="GJ23" s="1289"/>
      <c r="GK23" s="1289"/>
    </row>
    <row r="24" spans="1:194" s="469" customFormat="1" ht="4.5" customHeight="1" x14ac:dyDescent="0.15">
      <c r="A24" s="1418"/>
      <c r="B24" s="692"/>
      <c r="C24" s="692"/>
      <c r="D24" s="692"/>
      <c r="E24" s="692"/>
      <c r="F24" s="692"/>
      <c r="G24" s="692"/>
      <c r="H24" s="693"/>
      <c r="I24" s="1334"/>
      <c r="J24" s="1335"/>
      <c r="K24" s="1335"/>
      <c r="L24" s="1335"/>
      <c r="M24" s="1335"/>
      <c r="N24" s="1335"/>
      <c r="O24" s="1335"/>
      <c r="P24" s="1335"/>
      <c r="Q24" s="1335"/>
      <c r="R24" s="1335"/>
      <c r="S24" s="1335"/>
      <c r="T24" s="1335"/>
      <c r="U24" s="1335"/>
      <c r="V24" s="1335"/>
      <c r="W24" s="1335"/>
      <c r="X24" s="1335"/>
      <c r="Y24" s="1335"/>
      <c r="Z24" s="1335"/>
      <c r="AA24" s="1335"/>
      <c r="AB24" s="1335"/>
      <c r="AC24" s="1335"/>
      <c r="AD24" s="1335"/>
      <c r="AE24" s="1335"/>
      <c r="AF24" s="1335"/>
      <c r="AG24" s="1335"/>
      <c r="AH24" s="1335"/>
      <c r="AI24" s="1335"/>
      <c r="AJ24" s="1335"/>
      <c r="AK24" s="1335"/>
      <c r="AL24" s="1335"/>
      <c r="AM24" s="1335"/>
      <c r="AN24" s="1335"/>
      <c r="AO24" s="1335"/>
      <c r="AP24" s="1335"/>
      <c r="AQ24" s="1335"/>
      <c r="AR24" s="1336"/>
      <c r="AS24" s="1337"/>
      <c r="AT24" s="1337"/>
      <c r="AU24" s="1337"/>
      <c r="AV24" s="1337"/>
      <c r="AW24" s="1337"/>
      <c r="AX24" s="1337"/>
      <c r="AY24" s="1337"/>
      <c r="AZ24" s="1337"/>
      <c r="BA24" s="1389"/>
      <c r="BB24" s="1390"/>
      <c r="BC24" s="1390"/>
      <c r="BD24" s="1390"/>
      <c r="BE24" s="1390"/>
      <c r="BF24" s="1390"/>
      <c r="BG24" s="1390"/>
      <c r="BH24" s="1390"/>
      <c r="BI24" s="1390"/>
      <c r="BJ24" s="1390"/>
      <c r="BK24" s="1390"/>
      <c r="BL24" s="1390"/>
      <c r="BM24" s="1390"/>
      <c r="BN24" s="1390"/>
      <c r="BO24" s="1390"/>
      <c r="BP24" s="1390"/>
      <c r="BQ24" s="1390"/>
      <c r="BR24" s="1390"/>
      <c r="BS24" s="1390"/>
      <c r="BT24" s="1390"/>
      <c r="BU24" s="1390"/>
      <c r="BV24" s="1390"/>
      <c r="BW24" s="1390"/>
      <c r="BX24" s="1391"/>
      <c r="BZ24" s="473"/>
      <c r="CA24" s="473"/>
      <c r="CB24" s="473"/>
      <c r="CC24" s="473"/>
      <c r="CD24" s="473"/>
      <c r="CE24" s="473"/>
      <c r="CF24" s="473"/>
      <c r="CG24" s="473"/>
      <c r="CH24" s="473"/>
      <c r="CI24" s="473"/>
      <c r="CJ24" s="473"/>
      <c r="CK24" s="473"/>
      <c r="CL24" s="473"/>
      <c r="CM24" s="473"/>
      <c r="CN24" s="473"/>
      <c r="CO24" s="473"/>
      <c r="CP24" s="473"/>
      <c r="CQ24" s="473"/>
      <c r="CR24" s="473"/>
      <c r="CT24" s="1291" t="s">
        <v>77</v>
      </c>
      <c r="CU24" s="1292"/>
      <c r="CV24" s="1292"/>
      <c r="CW24" s="1292"/>
      <c r="CX24" s="1292"/>
      <c r="CY24" s="1292"/>
      <c r="CZ24" s="1292"/>
      <c r="DA24" s="1293"/>
      <c r="DB24" s="1300" t="s">
        <v>29</v>
      </c>
      <c r="DC24" s="1301"/>
      <c r="DD24" s="1301"/>
      <c r="DE24" s="1301"/>
      <c r="DF24" s="1301"/>
      <c r="DG24" s="1302"/>
      <c r="DH24" s="1223" t="str">
        <f>入力シート!$O$83</f>
        <v/>
      </c>
      <c r="DI24" s="1224"/>
      <c r="DJ24" s="1224"/>
      <c r="DK24" s="1224"/>
      <c r="DL24" s="1224"/>
      <c r="DM24" s="1224"/>
      <c r="DN24" s="1224"/>
      <c r="DO24" s="1224"/>
      <c r="DP24" s="1224"/>
      <c r="DQ24" s="1224"/>
      <c r="DR24" s="1224"/>
      <c r="DS24" s="1224"/>
      <c r="DT24" s="1224"/>
      <c r="DU24" s="1224"/>
      <c r="DV24" s="1224"/>
      <c r="DW24" s="1224"/>
      <c r="DX24" s="1224"/>
      <c r="DY24" s="1224"/>
      <c r="DZ24" s="1224"/>
      <c r="EA24" s="1224"/>
      <c r="EB24" s="1224"/>
      <c r="EC24" s="1224"/>
      <c r="ED24" s="1224"/>
      <c r="EE24" s="1224"/>
      <c r="EF24" s="1290"/>
      <c r="EG24" s="752" t="s">
        <v>24</v>
      </c>
      <c r="EH24" s="753"/>
      <c r="EI24" s="753"/>
      <c r="EJ24" s="753"/>
      <c r="EK24" s="753"/>
      <c r="EL24" s="753"/>
      <c r="EM24" s="753"/>
      <c r="EN24" s="753"/>
      <c r="EO24" s="753"/>
      <c r="EP24" s="753"/>
      <c r="EQ24" s="753"/>
      <c r="ER24" s="753"/>
      <c r="ES24" s="753"/>
      <c r="ET24" s="753"/>
      <c r="EU24" s="753"/>
      <c r="EV24" s="753"/>
      <c r="EW24" s="753"/>
      <c r="EX24" s="752" t="s">
        <v>158</v>
      </c>
      <c r="EY24" s="752"/>
      <c r="EZ24" s="752"/>
      <c r="FA24" s="752"/>
      <c r="FB24" s="752"/>
      <c r="FC24" s="752"/>
      <c r="FD24" s="1423" t="s">
        <v>195</v>
      </c>
      <c r="FE24" s="1301"/>
      <c r="FF24" s="1301"/>
      <c r="FG24" s="1301"/>
      <c r="FH24" s="1301"/>
      <c r="FI24" s="1424"/>
      <c r="FK24" s="1239" t="s">
        <v>29</v>
      </c>
      <c r="FL24" s="1051"/>
      <c r="FM24" s="1051"/>
      <c r="FN24" s="1051"/>
      <c r="FO24" s="1051"/>
      <c r="FP24" s="1240"/>
      <c r="FQ24" s="1223" t="str">
        <f>IF(入力シート!$AS$8="","",入力シート!$AS$8)</f>
        <v/>
      </c>
      <c r="FR24" s="1224"/>
      <c r="FS24" s="1224"/>
      <c r="FT24" s="1224"/>
      <c r="FU24" s="1224"/>
      <c r="FV24" s="1224"/>
      <c r="FW24" s="1224"/>
      <c r="FX24" s="1224"/>
      <c r="FY24" s="1224"/>
      <c r="FZ24" s="1224"/>
      <c r="GA24" s="1224"/>
      <c r="GB24" s="1224"/>
      <c r="GC24" s="1224"/>
      <c r="GD24" s="1224"/>
      <c r="GE24" s="1224"/>
      <c r="GF24" s="1224"/>
      <c r="GG24" s="1224"/>
      <c r="GH24" s="1224"/>
      <c r="GI24" s="1224"/>
      <c r="GJ24" s="1224"/>
      <c r="GK24" s="1225"/>
    </row>
    <row r="25" spans="1:194" ht="4.5" customHeight="1" x14ac:dyDescent="0.15">
      <c r="A25" s="1233"/>
      <c r="B25" s="972"/>
      <c r="C25" s="972"/>
      <c r="D25" s="972"/>
      <c r="E25" s="972"/>
      <c r="F25" s="972"/>
      <c r="G25" s="972"/>
      <c r="H25" s="972"/>
      <c r="I25" s="1474"/>
      <c r="J25" s="1475"/>
      <c r="K25" s="1476"/>
      <c r="L25" s="1471"/>
      <c r="M25" s="1471"/>
      <c r="N25" s="1471"/>
      <c r="O25" s="1471"/>
      <c r="P25" s="1471"/>
      <c r="Q25" s="1471"/>
      <c r="R25" s="1471"/>
      <c r="S25" s="1471"/>
      <c r="T25" s="1471"/>
      <c r="U25" s="1471"/>
      <c r="V25" s="1471"/>
      <c r="W25" s="1471"/>
      <c r="X25" s="1471"/>
      <c r="Y25" s="1471"/>
      <c r="Z25" s="1471"/>
      <c r="AA25" s="1471"/>
      <c r="AB25" s="1471"/>
      <c r="AC25" s="1471"/>
      <c r="AD25" s="1471"/>
      <c r="AE25" s="1471"/>
      <c r="AF25" s="1471"/>
      <c r="AG25" s="1471"/>
      <c r="AH25" s="1471"/>
      <c r="AI25" s="1471"/>
      <c r="AJ25" s="1471"/>
      <c r="AK25" s="1471"/>
      <c r="AL25" s="1471"/>
      <c r="AM25" s="1471"/>
      <c r="AN25" s="1471"/>
      <c r="AO25" s="1471"/>
      <c r="AP25" s="1474"/>
      <c r="AQ25" s="1475"/>
      <c r="AR25" s="1475"/>
      <c r="AS25" s="1425"/>
      <c r="AT25" s="1318"/>
      <c r="AU25" s="1318"/>
      <c r="AV25" s="1318"/>
      <c r="AW25" s="1318"/>
      <c r="AX25" s="1318"/>
      <c r="AY25" s="1318"/>
      <c r="AZ25" s="1318"/>
      <c r="BA25" s="1428"/>
      <c r="BB25" s="1429"/>
      <c r="BC25" s="1429"/>
      <c r="BD25" s="1429"/>
      <c r="BE25" s="1429"/>
      <c r="BF25" s="1429"/>
      <c r="BG25" s="1429"/>
      <c r="BH25" s="1429"/>
      <c r="BI25" s="1429"/>
      <c r="BJ25" s="1429"/>
      <c r="BK25" s="1429"/>
      <c r="BL25" s="1429"/>
      <c r="BM25" s="1429"/>
      <c r="BN25" s="1429"/>
      <c r="BO25" s="1429"/>
      <c r="BP25" s="1429"/>
      <c r="BQ25" s="1429"/>
      <c r="BR25" s="1429"/>
      <c r="BS25" s="1429"/>
      <c r="BT25" s="1429"/>
      <c r="BU25" s="1429"/>
      <c r="BV25" s="1429"/>
      <c r="BW25" s="1429"/>
      <c r="BX25" s="1430"/>
      <c r="BZ25" s="473"/>
      <c r="CA25" s="473"/>
      <c r="CB25" s="473"/>
      <c r="CC25" s="473"/>
      <c r="CD25" s="473"/>
      <c r="CE25" s="473"/>
      <c r="CF25" s="473"/>
      <c r="CG25" s="473"/>
      <c r="CH25" s="473"/>
      <c r="CI25" s="473"/>
      <c r="CJ25" s="473"/>
      <c r="CK25" s="473"/>
      <c r="CL25" s="473"/>
      <c r="CM25" s="473"/>
      <c r="CN25" s="473"/>
      <c r="CO25" s="473"/>
      <c r="CP25" s="473"/>
      <c r="CQ25" s="473"/>
      <c r="CR25" s="473"/>
      <c r="CT25" s="1294"/>
      <c r="CU25" s="1295"/>
      <c r="CV25" s="1295"/>
      <c r="CW25" s="1295"/>
      <c r="CX25" s="1295"/>
      <c r="CY25" s="1295"/>
      <c r="CZ25" s="1295"/>
      <c r="DA25" s="1296"/>
      <c r="DB25" s="1074"/>
      <c r="DC25" s="946"/>
      <c r="DD25" s="946"/>
      <c r="DE25" s="946"/>
      <c r="DF25" s="946"/>
      <c r="DG25" s="1075"/>
      <c r="DH25" s="792"/>
      <c r="DI25" s="793"/>
      <c r="DJ25" s="793"/>
      <c r="DK25" s="793"/>
      <c r="DL25" s="793"/>
      <c r="DM25" s="793"/>
      <c r="DN25" s="793"/>
      <c r="DO25" s="793"/>
      <c r="DP25" s="793"/>
      <c r="DQ25" s="793"/>
      <c r="DR25" s="793"/>
      <c r="DS25" s="793"/>
      <c r="DT25" s="793"/>
      <c r="DU25" s="793"/>
      <c r="DV25" s="793"/>
      <c r="DW25" s="793"/>
      <c r="DX25" s="793"/>
      <c r="DY25" s="793"/>
      <c r="DZ25" s="793"/>
      <c r="EA25" s="793"/>
      <c r="EB25" s="793"/>
      <c r="EC25" s="793"/>
      <c r="ED25" s="793"/>
      <c r="EE25" s="793"/>
      <c r="EF25" s="794"/>
      <c r="EG25" s="720"/>
      <c r="EH25" s="720"/>
      <c r="EI25" s="720"/>
      <c r="EJ25" s="720"/>
      <c r="EK25" s="720"/>
      <c r="EL25" s="720"/>
      <c r="EM25" s="720"/>
      <c r="EN25" s="720"/>
      <c r="EO25" s="720"/>
      <c r="EP25" s="720"/>
      <c r="EQ25" s="720"/>
      <c r="ER25" s="720"/>
      <c r="ES25" s="720"/>
      <c r="ET25" s="720"/>
      <c r="EU25" s="720"/>
      <c r="EV25" s="720"/>
      <c r="EW25" s="720"/>
      <c r="EX25" s="638"/>
      <c r="EY25" s="638"/>
      <c r="EZ25" s="638"/>
      <c r="FA25" s="638"/>
      <c r="FB25" s="638"/>
      <c r="FC25" s="638"/>
      <c r="FD25" s="945"/>
      <c r="FE25" s="946"/>
      <c r="FF25" s="946"/>
      <c r="FG25" s="946"/>
      <c r="FH25" s="946"/>
      <c r="FI25" s="1077"/>
      <c r="FJ25" s="471"/>
      <c r="FK25" s="1220"/>
      <c r="FL25" s="1221"/>
      <c r="FM25" s="1221"/>
      <c r="FN25" s="1221"/>
      <c r="FO25" s="1221"/>
      <c r="FP25" s="1241"/>
      <c r="FQ25" s="792"/>
      <c r="FR25" s="793"/>
      <c r="FS25" s="793"/>
      <c r="FT25" s="793"/>
      <c r="FU25" s="793"/>
      <c r="FV25" s="793"/>
      <c r="FW25" s="793"/>
      <c r="FX25" s="793"/>
      <c r="FY25" s="793"/>
      <c r="FZ25" s="793"/>
      <c r="GA25" s="793"/>
      <c r="GB25" s="793"/>
      <c r="GC25" s="793"/>
      <c r="GD25" s="793"/>
      <c r="GE25" s="793"/>
      <c r="GF25" s="793"/>
      <c r="GG25" s="793"/>
      <c r="GH25" s="793"/>
      <c r="GI25" s="793"/>
      <c r="GJ25" s="793"/>
      <c r="GK25" s="1226"/>
      <c r="GL25" s="469"/>
    </row>
    <row r="26" spans="1:194" ht="4.5" customHeight="1" x14ac:dyDescent="0.15">
      <c r="A26" s="1233"/>
      <c r="B26" s="972"/>
      <c r="C26" s="972"/>
      <c r="D26" s="972"/>
      <c r="E26" s="972"/>
      <c r="F26" s="972"/>
      <c r="G26" s="972"/>
      <c r="H26" s="972"/>
      <c r="I26" s="1477"/>
      <c r="J26" s="1478"/>
      <c r="K26" s="1479"/>
      <c r="L26" s="1472"/>
      <c r="M26" s="1472"/>
      <c r="N26" s="1472"/>
      <c r="O26" s="1472"/>
      <c r="P26" s="1472"/>
      <c r="Q26" s="1472"/>
      <c r="R26" s="1472"/>
      <c r="S26" s="1472"/>
      <c r="T26" s="1472"/>
      <c r="U26" s="1472"/>
      <c r="V26" s="1472"/>
      <c r="W26" s="1472"/>
      <c r="X26" s="1472"/>
      <c r="Y26" s="1472"/>
      <c r="Z26" s="1472"/>
      <c r="AA26" s="1472"/>
      <c r="AB26" s="1472"/>
      <c r="AC26" s="1472"/>
      <c r="AD26" s="1472"/>
      <c r="AE26" s="1472"/>
      <c r="AF26" s="1472"/>
      <c r="AG26" s="1472"/>
      <c r="AH26" s="1472"/>
      <c r="AI26" s="1472"/>
      <c r="AJ26" s="1472"/>
      <c r="AK26" s="1472"/>
      <c r="AL26" s="1472"/>
      <c r="AM26" s="1472"/>
      <c r="AN26" s="1472"/>
      <c r="AO26" s="1472"/>
      <c r="AP26" s="1477"/>
      <c r="AQ26" s="1478"/>
      <c r="AR26" s="1478"/>
      <c r="AS26" s="1426"/>
      <c r="AT26" s="1320"/>
      <c r="AU26" s="1320"/>
      <c r="AV26" s="1320"/>
      <c r="AW26" s="1320"/>
      <c r="AX26" s="1320"/>
      <c r="AY26" s="1320"/>
      <c r="AZ26" s="1320"/>
      <c r="BA26" s="1386"/>
      <c r="BB26" s="1387"/>
      <c r="BC26" s="1387"/>
      <c r="BD26" s="1387"/>
      <c r="BE26" s="1387"/>
      <c r="BF26" s="1387"/>
      <c r="BG26" s="1387"/>
      <c r="BH26" s="1387"/>
      <c r="BI26" s="1387"/>
      <c r="BJ26" s="1387"/>
      <c r="BK26" s="1387"/>
      <c r="BL26" s="1387"/>
      <c r="BM26" s="1387"/>
      <c r="BN26" s="1387"/>
      <c r="BO26" s="1387"/>
      <c r="BP26" s="1387"/>
      <c r="BQ26" s="1387"/>
      <c r="BR26" s="1387"/>
      <c r="BS26" s="1387"/>
      <c r="BT26" s="1387"/>
      <c r="BU26" s="1387"/>
      <c r="BV26" s="1387"/>
      <c r="BW26" s="1387"/>
      <c r="BX26" s="1431"/>
      <c r="BZ26" s="473"/>
      <c r="CA26" s="473"/>
      <c r="CB26" s="473"/>
      <c r="CC26" s="473"/>
      <c r="CD26" s="473"/>
      <c r="CE26" s="473"/>
      <c r="CF26" s="473"/>
      <c r="CG26" s="473"/>
      <c r="CH26" s="473"/>
      <c r="CI26" s="473"/>
      <c r="CJ26" s="473"/>
      <c r="CK26" s="473"/>
      <c r="CL26" s="473"/>
      <c r="CM26" s="473"/>
      <c r="CN26" s="473"/>
      <c r="CO26" s="473"/>
      <c r="CP26" s="473"/>
      <c r="CQ26" s="473"/>
      <c r="CR26" s="473"/>
      <c r="CT26" s="1294"/>
      <c r="CU26" s="1295"/>
      <c r="CV26" s="1295"/>
      <c r="CW26" s="1295"/>
      <c r="CX26" s="1295"/>
      <c r="CY26" s="1295"/>
      <c r="CZ26" s="1295"/>
      <c r="DA26" s="1296"/>
      <c r="DB26" s="1074"/>
      <c r="DC26" s="946"/>
      <c r="DD26" s="946"/>
      <c r="DE26" s="946"/>
      <c r="DF26" s="946"/>
      <c r="DG26" s="1075"/>
      <c r="DH26" s="795"/>
      <c r="DI26" s="796"/>
      <c r="DJ26" s="796"/>
      <c r="DK26" s="796"/>
      <c r="DL26" s="796"/>
      <c r="DM26" s="796"/>
      <c r="DN26" s="796"/>
      <c r="DO26" s="796"/>
      <c r="DP26" s="796"/>
      <c r="DQ26" s="796"/>
      <c r="DR26" s="796"/>
      <c r="DS26" s="796"/>
      <c r="DT26" s="796"/>
      <c r="DU26" s="796"/>
      <c r="DV26" s="796"/>
      <c r="DW26" s="796"/>
      <c r="DX26" s="796"/>
      <c r="DY26" s="796"/>
      <c r="DZ26" s="796"/>
      <c r="EA26" s="796"/>
      <c r="EB26" s="796"/>
      <c r="EC26" s="796"/>
      <c r="ED26" s="796"/>
      <c r="EE26" s="796"/>
      <c r="EF26" s="797"/>
      <c r="EG26" s="720"/>
      <c r="EH26" s="720"/>
      <c r="EI26" s="720"/>
      <c r="EJ26" s="720"/>
      <c r="EK26" s="720"/>
      <c r="EL26" s="720"/>
      <c r="EM26" s="720"/>
      <c r="EN26" s="720"/>
      <c r="EO26" s="720"/>
      <c r="EP26" s="720"/>
      <c r="EQ26" s="720"/>
      <c r="ER26" s="720"/>
      <c r="ES26" s="720"/>
      <c r="ET26" s="720"/>
      <c r="EU26" s="720"/>
      <c r="EV26" s="720"/>
      <c r="EW26" s="720"/>
      <c r="EX26" s="638"/>
      <c r="EY26" s="638"/>
      <c r="EZ26" s="638"/>
      <c r="FA26" s="638"/>
      <c r="FB26" s="638"/>
      <c r="FC26" s="638"/>
      <c r="FD26" s="945"/>
      <c r="FE26" s="946"/>
      <c r="FF26" s="946"/>
      <c r="FG26" s="946"/>
      <c r="FH26" s="946"/>
      <c r="FI26" s="1077"/>
      <c r="FJ26" s="471"/>
      <c r="FK26" s="1220"/>
      <c r="FL26" s="1221"/>
      <c r="FM26" s="1221"/>
      <c r="FN26" s="1221"/>
      <c r="FO26" s="1221"/>
      <c r="FP26" s="1241"/>
      <c r="FQ26" s="795"/>
      <c r="FR26" s="796"/>
      <c r="FS26" s="796"/>
      <c r="FT26" s="796"/>
      <c r="FU26" s="796"/>
      <c r="FV26" s="796"/>
      <c r="FW26" s="796"/>
      <c r="FX26" s="796"/>
      <c r="FY26" s="796"/>
      <c r="FZ26" s="796"/>
      <c r="GA26" s="796"/>
      <c r="GB26" s="796"/>
      <c r="GC26" s="796"/>
      <c r="GD26" s="796"/>
      <c r="GE26" s="796"/>
      <c r="GF26" s="796"/>
      <c r="GG26" s="796"/>
      <c r="GH26" s="796"/>
      <c r="GI26" s="796"/>
      <c r="GJ26" s="796"/>
      <c r="GK26" s="1227"/>
      <c r="GL26" s="469"/>
    </row>
    <row r="27" spans="1:194" ht="4.5" customHeight="1" x14ac:dyDescent="0.15">
      <c r="A27" s="1233"/>
      <c r="B27" s="972"/>
      <c r="C27" s="972"/>
      <c r="D27" s="972"/>
      <c r="E27" s="972"/>
      <c r="F27" s="972"/>
      <c r="G27" s="972"/>
      <c r="H27" s="972"/>
      <c r="I27" s="1477"/>
      <c r="J27" s="1478"/>
      <c r="K27" s="1479"/>
      <c r="L27" s="1472"/>
      <c r="M27" s="1472"/>
      <c r="N27" s="1472"/>
      <c r="O27" s="1472"/>
      <c r="P27" s="1472"/>
      <c r="Q27" s="1472"/>
      <c r="R27" s="1472"/>
      <c r="S27" s="1472"/>
      <c r="T27" s="1472"/>
      <c r="U27" s="1472"/>
      <c r="V27" s="1472"/>
      <c r="W27" s="1472"/>
      <c r="X27" s="1472"/>
      <c r="Y27" s="1472"/>
      <c r="Z27" s="1472"/>
      <c r="AA27" s="1472"/>
      <c r="AB27" s="1472"/>
      <c r="AC27" s="1472"/>
      <c r="AD27" s="1472"/>
      <c r="AE27" s="1472"/>
      <c r="AF27" s="1472"/>
      <c r="AG27" s="1472"/>
      <c r="AH27" s="1472"/>
      <c r="AI27" s="1472"/>
      <c r="AJ27" s="1472"/>
      <c r="AK27" s="1472"/>
      <c r="AL27" s="1472"/>
      <c r="AM27" s="1472"/>
      <c r="AN27" s="1472"/>
      <c r="AO27" s="1472"/>
      <c r="AP27" s="1477"/>
      <c r="AQ27" s="1478"/>
      <c r="AR27" s="1478"/>
      <c r="AS27" s="1426"/>
      <c r="AT27" s="1320"/>
      <c r="AU27" s="1320"/>
      <c r="AV27" s="1320"/>
      <c r="AW27" s="1320"/>
      <c r="AX27" s="1320"/>
      <c r="AY27" s="1320"/>
      <c r="AZ27" s="1320"/>
      <c r="BA27" s="1386"/>
      <c r="BB27" s="1387"/>
      <c r="BC27" s="1387"/>
      <c r="BD27" s="1387"/>
      <c r="BE27" s="1387"/>
      <c r="BF27" s="1387"/>
      <c r="BG27" s="1387"/>
      <c r="BH27" s="1387"/>
      <c r="BI27" s="1387"/>
      <c r="BJ27" s="1387"/>
      <c r="BK27" s="1387"/>
      <c r="BL27" s="1387"/>
      <c r="BM27" s="1387"/>
      <c r="BN27" s="1387"/>
      <c r="BO27" s="1387"/>
      <c r="BP27" s="1387"/>
      <c r="BQ27" s="1387"/>
      <c r="BR27" s="1387"/>
      <c r="BS27" s="1387"/>
      <c r="BT27" s="1387"/>
      <c r="BU27" s="1387"/>
      <c r="BV27" s="1387"/>
      <c r="BW27" s="1387"/>
      <c r="BX27" s="1431"/>
      <c r="BZ27" s="473"/>
      <c r="CA27" s="473"/>
      <c r="CB27" s="473"/>
      <c r="CC27" s="473"/>
      <c r="CD27" s="473"/>
      <c r="CE27" s="473"/>
      <c r="CF27" s="473"/>
      <c r="CG27" s="473"/>
      <c r="CH27" s="473"/>
      <c r="CI27" s="473"/>
      <c r="CJ27" s="473"/>
      <c r="CK27" s="473"/>
      <c r="CL27" s="473"/>
      <c r="CM27" s="473"/>
      <c r="CN27" s="473"/>
      <c r="CO27" s="473"/>
      <c r="CP27" s="473"/>
      <c r="CQ27" s="473"/>
      <c r="CR27" s="473"/>
      <c r="CT27" s="1294"/>
      <c r="CU27" s="1295"/>
      <c r="CV27" s="1295"/>
      <c r="CW27" s="1295"/>
      <c r="CX27" s="1295"/>
      <c r="CY27" s="1295"/>
      <c r="CZ27" s="1295"/>
      <c r="DA27" s="1296"/>
      <c r="DB27" s="1061" t="s">
        <v>23</v>
      </c>
      <c r="DC27" s="1062"/>
      <c r="DD27" s="1062"/>
      <c r="DE27" s="1062"/>
      <c r="DF27" s="1062"/>
      <c r="DG27" s="1063"/>
      <c r="DH27" s="1070" t="str">
        <f>入力シート!$N$83</f>
        <v/>
      </c>
      <c r="DI27" s="1070"/>
      <c r="DJ27" s="1070"/>
      <c r="DK27" s="1070"/>
      <c r="DL27" s="1070"/>
      <c r="DM27" s="1070"/>
      <c r="DN27" s="1070"/>
      <c r="DO27" s="1070"/>
      <c r="DP27" s="1070"/>
      <c r="DQ27" s="1070"/>
      <c r="DR27" s="1070"/>
      <c r="DS27" s="1070"/>
      <c r="DT27" s="1070"/>
      <c r="DU27" s="1070"/>
      <c r="DV27" s="1070"/>
      <c r="DW27" s="1070"/>
      <c r="DX27" s="1070"/>
      <c r="DY27" s="1070"/>
      <c r="DZ27" s="1070"/>
      <c r="EA27" s="1070"/>
      <c r="EB27" s="1070"/>
      <c r="EC27" s="1070"/>
      <c r="ED27" s="1070"/>
      <c r="EE27" s="1070"/>
      <c r="EF27" s="1070"/>
      <c r="EG27" s="717" t="str">
        <f>入力シート!$Z$83</f>
        <v/>
      </c>
      <c r="EH27" s="718"/>
      <c r="EI27" s="718"/>
      <c r="EJ27" s="718"/>
      <c r="EK27" s="718"/>
      <c r="EL27" s="718"/>
      <c r="EM27" s="718"/>
      <c r="EN27" s="718"/>
      <c r="EO27" s="718"/>
      <c r="EP27" s="718"/>
      <c r="EQ27" s="718"/>
      <c r="ER27" s="718"/>
      <c r="ES27" s="718"/>
      <c r="ET27" s="718"/>
      <c r="EU27" s="718"/>
      <c r="EV27" s="718"/>
      <c r="EW27" s="718"/>
      <c r="EX27" s="719" t="str">
        <f>入力シート!$AM$83</f>
        <v/>
      </c>
      <c r="EY27" s="719"/>
      <c r="EZ27" s="719"/>
      <c r="FA27" s="719"/>
      <c r="FB27" s="719"/>
      <c r="FC27" s="719"/>
      <c r="FD27" s="1011" t="str">
        <f>入力シート!$AN$83</f>
        <v/>
      </c>
      <c r="FE27" s="879"/>
      <c r="FF27" s="879"/>
      <c r="FG27" s="879"/>
      <c r="FH27" s="879"/>
      <c r="FI27" s="809"/>
      <c r="FK27" s="1203" t="s">
        <v>23</v>
      </c>
      <c r="FL27" s="1204"/>
      <c r="FM27" s="1204"/>
      <c r="FN27" s="1204"/>
      <c r="FO27" s="1204"/>
      <c r="FP27" s="1205"/>
      <c r="FQ27" s="1209" t="str">
        <f>IF(入力シート!$AR$8="","",入力シート!$AR$8)</f>
        <v/>
      </c>
      <c r="FR27" s="1209"/>
      <c r="FS27" s="1209"/>
      <c r="FT27" s="1209"/>
      <c r="FU27" s="1209"/>
      <c r="FV27" s="1209"/>
      <c r="FW27" s="1209"/>
      <c r="FX27" s="1209"/>
      <c r="FY27" s="1209"/>
      <c r="FZ27" s="1209"/>
      <c r="GA27" s="1209"/>
      <c r="GB27" s="1209"/>
      <c r="GC27" s="1209"/>
      <c r="GD27" s="1209"/>
      <c r="GE27" s="1209"/>
      <c r="GF27" s="1209"/>
      <c r="GG27" s="1209"/>
      <c r="GH27" s="1209"/>
      <c r="GI27" s="1209"/>
      <c r="GJ27" s="1209"/>
      <c r="GK27" s="1210"/>
      <c r="GL27" s="469"/>
    </row>
    <row r="28" spans="1:194" ht="4.5" customHeight="1" x14ac:dyDescent="0.15">
      <c r="A28" s="1233"/>
      <c r="B28" s="972"/>
      <c r="C28" s="972"/>
      <c r="D28" s="972"/>
      <c r="E28" s="972"/>
      <c r="F28" s="972"/>
      <c r="G28" s="972"/>
      <c r="H28" s="972"/>
      <c r="I28" s="1477"/>
      <c r="J28" s="1478"/>
      <c r="K28" s="1479"/>
      <c r="L28" s="1472"/>
      <c r="M28" s="1472"/>
      <c r="N28" s="1472"/>
      <c r="O28" s="1472"/>
      <c r="P28" s="1472"/>
      <c r="Q28" s="1472"/>
      <c r="R28" s="1472"/>
      <c r="S28" s="1472"/>
      <c r="T28" s="1472"/>
      <c r="U28" s="1472"/>
      <c r="V28" s="1472"/>
      <c r="W28" s="1472"/>
      <c r="X28" s="1472"/>
      <c r="Y28" s="1472"/>
      <c r="Z28" s="1472"/>
      <c r="AA28" s="1472"/>
      <c r="AB28" s="1472"/>
      <c r="AC28" s="1472"/>
      <c r="AD28" s="1472"/>
      <c r="AE28" s="1472"/>
      <c r="AF28" s="1472"/>
      <c r="AG28" s="1472"/>
      <c r="AH28" s="1472"/>
      <c r="AI28" s="1472"/>
      <c r="AJ28" s="1472"/>
      <c r="AK28" s="1472"/>
      <c r="AL28" s="1472"/>
      <c r="AM28" s="1472"/>
      <c r="AN28" s="1472"/>
      <c r="AO28" s="1472"/>
      <c r="AP28" s="1477"/>
      <c r="AQ28" s="1478"/>
      <c r="AR28" s="1478"/>
      <c r="AS28" s="1426"/>
      <c r="AT28" s="1320"/>
      <c r="AU28" s="1320"/>
      <c r="AV28" s="1320"/>
      <c r="AW28" s="1320"/>
      <c r="AX28" s="1320"/>
      <c r="AY28" s="1320"/>
      <c r="AZ28" s="1320"/>
      <c r="BA28" s="1386"/>
      <c r="BB28" s="1387"/>
      <c r="BC28" s="1387"/>
      <c r="BD28" s="1387"/>
      <c r="BE28" s="1387"/>
      <c r="BF28" s="1387"/>
      <c r="BG28" s="1387"/>
      <c r="BH28" s="1387"/>
      <c r="BI28" s="1387"/>
      <c r="BJ28" s="1387"/>
      <c r="BK28" s="1387"/>
      <c r="BL28" s="1387"/>
      <c r="BM28" s="1387"/>
      <c r="BN28" s="1387"/>
      <c r="BO28" s="1387"/>
      <c r="BP28" s="1387"/>
      <c r="BQ28" s="1387"/>
      <c r="BR28" s="1387"/>
      <c r="BS28" s="1387"/>
      <c r="BT28" s="1387"/>
      <c r="BU28" s="1387"/>
      <c r="BV28" s="1387"/>
      <c r="BW28" s="1387"/>
      <c r="BX28" s="1431"/>
      <c r="CT28" s="1294"/>
      <c r="CU28" s="1295"/>
      <c r="CV28" s="1295"/>
      <c r="CW28" s="1295"/>
      <c r="CX28" s="1295"/>
      <c r="CY28" s="1295"/>
      <c r="CZ28" s="1295"/>
      <c r="DA28" s="1296"/>
      <c r="DB28" s="1064"/>
      <c r="DC28" s="1065"/>
      <c r="DD28" s="1065"/>
      <c r="DE28" s="1065"/>
      <c r="DF28" s="1065"/>
      <c r="DG28" s="1066"/>
      <c r="DH28" s="616"/>
      <c r="DI28" s="616"/>
      <c r="DJ28" s="616"/>
      <c r="DK28" s="616"/>
      <c r="DL28" s="616"/>
      <c r="DM28" s="616"/>
      <c r="DN28" s="616"/>
      <c r="DO28" s="616"/>
      <c r="DP28" s="616"/>
      <c r="DQ28" s="616"/>
      <c r="DR28" s="616"/>
      <c r="DS28" s="616"/>
      <c r="DT28" s="616"/>
      <c r="DU28" s="616"/>
      <c r="DV28" s="616"/>
      <c r="DW28" s="616"/>
      <c r="DX28" s="616"/>
      <c r="DY28" s="616"/>
      <c r="DZ28" s="616"/>
      <c r="EA28" s="616"/>
      <c r="EB28" s="616"/>
      <c r="EC28" s="616"/>
      <c r="ED28" s="616"/>
      <c r="EE28" s="616"/>
      <c r="EF28" s="616"/>
      <c r="EG28" s="718"/>
      <c r="EH28" s="718"/>
      <c r="EI28" s="718"/>
      <c r="EJ28" s="718"/>
      <c r="EK28" s="718"/>
      <c r="EL28" s="718"/>
      <c r="EM28" s="718"/>
      <c r="EN28" s="718"/>
      <c r="EO28" s="718"/>
      <c r="EP28" s="718"/>
      <c r="EQ28" s="718"/>
      <c r="ER28" s="718"/>
      <c r="ES28" s="718"/>
      <c r="ET28" s="718"/>
      <c r="EU28" s="718"/>
      <c r="EV28" s="718"/>
      <c r="EW28" s="718"/>
      <c r="EX28" s="719"/>
      <c r="EY28" s="719"/>
      <c r="EZ28" s="719"/>
      <c r="FA28" s="719"/>
      <c r="FB28" s="719"/>
      <c r="FC28" s="719"/>
      <c r="FD28" s="861"/>
      <c r="FE28" s="609"/>
      <c r="FF28" s="609"/>
      <c r="FG28" s="609"/>
      <c r="FH28" s="609"/>
      <c r="FI28" s="810"/>
      <c r="FK28" s="1206"/>
      <c r="FL28" s="1207"/>
      <c r="FM28" s="1207"/>
      <c r="FN28" s="1207"/>
      <c r="FO28" s="1207"/>
      <c r="FP28" s="1208"/>
      <c r="FQ28" s="1211"/>
      <c r="FR28" s="1211"/>
      <c r="FS28" s="1211"/>
      <c r="FT28" s="1211"/>
      <c r="FU28" s="1211"/>
      <c r="FV28" s="1211"/>
      <c r="FW28" s="1211"/>
      <c r="FX28" s="1211"/>
      <c r="FY28" s="1211"/>
      <c r="FZ28" s="1211"/>
      <c r="GA28" s="1211"/>
      <c r="GB28" s="1211"/>
      <c r="GC28" s="1211"/>
      <c r="GD28" s="1211"/>
      <c r="GE28" s="1211"/>
      <c r="GF28" s="1211"/>
      <c r="GG28" s="1211"/>
      <c r="GH28" s="1211"/>
      <c r="GI28" s="1211"/>
      <c r="GJ28" s="1211"/>
      <c r="GK28" s="1212"/>
      <c r="GL28" s="469"/>
    </row>
    <row r="29" spans="1:194" ht="4.5" customHeight="1" x14ac:dyDescent="0.15">
      <c r="A29" s="1234"/>
      <c r="B29" s="1235"/>
      <c r="C29" s="1235"/>
      <c r="D29" s="1235"/>
      <c r="E29" s="1235"/>
      <c r="F29" s="1235"/>
      <c r="G29" s="1235"/>
      <c r="H29" s="1235"/>
      <c r="I29" s="1480"/>
      <c r="J29" s="1481"/>
      <c r="K29" s="1482"/>
      <c r="L29" s="1473"/>
      <c r="M29" s="1473"/>
      <c r="N29" s="1473"/>
      <c r="O29" s="1473"/>
      <c r="P29" s="1473"/>
      <c r="Q29" s="1473"/>
      <c r="R29" s="1473"/>
      <c r="S29" s="1473"/>
      <c r="T29" s="1473"/>
      <c r="U29" s="1473"/>
      <c r="V29" s="1473"/>
      <c r="W29" s="1473"/>
      <c r="X29" s="1473"/>
      <c r="Y29" s="1473"/>
      <c r="Z29" s="1473"/>
      <c r="AA29" s="1473"/>
      <c r="AB29" s="1473"/>
      <c r="AC29" s="1473"/>
      <c r="AD29" s="1473"/>
      <c r="AE29" s="1473"/>
      <c r="AF29" s="1473"/>
      <c r="AG29" s="1473"/>
      <c r="AH29" s="1473"/>
      <c r="AI29" s="1473"/>
      <c r="AJ29" s="1473"/>
      <c r="AK29" s="1473"/>
      <c r="AL29" s="1473"/>
      <c r="AM29" s="1473"/>
      <c r="AN29" s="1473"/>
      <c r="AO29" s="1473"/>
      <c r="AP29" s="1480"/>
      <c r="AQ29" s="1481"/>
      <c r="AR29" s="1481"/>
      <c r="AS29" s="1427"/>
      <c r="AT29" s="1337"/>
      <c r="AU29" s="1337"/>
      <c r="AV29" s="1337"/>
      <c r="AW29" s="1337"/>
      <c r="AX29" s="1337"/>
      <c r="AY29" s="1337"/>
      <c r="AZ29" s="1337"/>
      <c r="BA29" s="1432"/>
      <c r="BB29" s="1433"/>
      <c r="BC29" s="1433"/>
      <c r="BD29" s="1433"/>
      <c r="BE29" s="1433"/>
      <c r="BF29" s="1433"/>
      <c r="BG29" s="1433"/>
      <c r="BH29" s="1433"/>
      <c r="BI29" s="1433"/>
      <c r="BJ29" s="1433"/>
      <c r="BK29" s="1433"/>
      <c r="BL29" s="1433"/>
      <c r="BM29" s="1433"/>
      <c r="BN29" s="1433"/>
      <c r="BO29" s="1433"/>
      <c r="BP29" s="1433"/>
      <c r="BQ29" s="1433"/>
      <c r="BR29" s="1433"/>
      <c r="BS29" s="1433"/>
      <c r="BT29" s="1433"/>
      <c r="BU29" s="1433"/>
      <c r="BV29" s="1433"/>
      <c r="BW29" s="1433"/>
      <c r="BX29" s="1434"/>
      <c r="CT29" s="1294"/>
      <c r="CU29" s="1295"/>
      <c r="CV29" s="1295"/>
      <c r="CW29" s="1295"/>
      <c r="CX29" s="1295"/>
      <c r="CY29" s="1295"/>
      <c r="CZ29" s="1295"/>
      <c r="DA29" s="1296"/>
      <c r="DB29" s="1064"/>
      <c r="DC29" s="1065"/>
      <c r="DD29" s="1065"/>
      <c r="DE29" s="1065"/>
      <c r="DF29" s="1065"/>
      <c r="DG29" s="1066"/>
      <c r="DH29" s="616"/>
      <c r="DI29" s="616"/>
      <c r="DJ29" s="616"/>
      <c r="DK29" s="616"/>
      <c r="DL29" s="616"/>
      <c r="DM29" s="616"/>
      <c r="DN29" s="616"/>
      <c r="DO29" s="616"/>
      <c r="DP29" s="616"/>
      <c r="DQ29" s="616"/>
      <c r="DR29" s="616"/>
      <c r="DS29" s="616"/>
      <c r="DT29" s="616"/>
      <c r="DU29" s="616"/>
      <c r="DV29" s="616"/>
      <c r="DW29" s="616"/>
      <c r="DX29" s="616"/>
      <c r="DY29" s="616"/>
      <c r="DZ29" s="616"/>
      <c r="EA29" s="616"/>
      <c r="EB29" s="616"/>
      <c r="EC29" s="616"/>
      <c r="ED29" s="616"/>
      <c r="EE29" s="616"/>
      <c r="EF29" s="616"/>
      <c r="EG29" s="718"/>
      <c r="EH29" s="718"/>
      <c r="EI29" s="718"/>
      <c r="EJ29" s="718"/>
      <c r="EK29" s="718"/>
      <c r="EL29" s="718"/>
      <c r="EM29" s="718"/>
      <c r="EN29" s="718"/>
      <c r="EO29" s="718"/>
      <c r="EP29" s="718"/>
      <c r="EQ29" s="718"/>
      <c r="ER29" s="718"/>
      <c r="ES29" s="718"/>
      <c r="ET29" s="718"/>
      <c r="EU29" s="718"/>
      <c r="EV29" s="718"/>
      <c r="EW29" s="718"/>
      <c r="EX29" s="719"/>
      <c r="EY29" s="719"/>
      <c r="EZ29" s="719"/>
      <c r="FA29" s="719"/>
      <c r="FB29" s="719"/>
      <c r="FC29" s="719"/>
      <c r="FD29" s="861"/>
      <c r="FE29" s="609"/>
      <c r="FF29" s="609"/>
      <c r="FG29" s="609"/>
      <c r="FH29" s="609"/>
      <c r="FI29" s="810"/>
      <c r="FK29" s="1206"/>
      <c r="FL29" s="1207"/>
      <c r="FM29" s="1207"/>
      <c r="FN29" s="1207"/>
      <c r="FO29" s="1207"/>
      <c r="FP29" s="1208"/>
      <c r="FQ29" s="1211"/>
      <c r="FR29" s="1211"/>
      <c r="FS29" s="1211"/>
      <c r="FT29" s="1211"/>
      <c r="FU29" s="1211"/>
      <c r="FV29" s="1211"/>
      <c r="FW29" s="1211"/>
      <c r="FX29" s="1211"/>
      <c r="FY29" s="1211"/>
      <c r="FZ29" s="1211"/>
      <c r="GA29" s="1211"/>
      <c r="GB29" s="1211"/>
      <c r="GC29" s="1211"/>
      <c r="GD29" s="1211"/>
      <c r="GE29" s="1211"/>
      <c r="GF29" s="1211"/>
      <c r="GG29" s="1211"/>
      <c r="GH29" s="1211"/>
      <c r="GI29" s="1211"/>
      <c r="GJ29" s="1211"/>
      <c r="GK29" s="1212"/>
    </row>
    <row r="30" spans="1:194" ht="4.5" customHeight="1" x14ac:dyDescent="0.15">
      <c r="A30" s="1305" t="s">
        <v>30</v>
      </c>
      <c r="B30" s="1306"/>
      <c r="C30" s="1306"/>
      <c r="D30" s="1306"/>
      <c r="E30" s="1306"/>
      <c r="F30" s="1306"/>
      <c r="G30" s="1306"/>
      <c r="H30" s="1306"/>
      <c r="I30" s="1309" t="str">
        <f>入力シート!$T$3</f>
        <v/>
      </c>
      <c r="J30" s="1310"/>
      <c r="K30" s="1310"/>
      <c r="L30" s="1310"/>
      <c r="M30" s="1310"/>
      <c r="N30" s="1310"/>
      <c r="O30" s="1310"/>
      <c r="P30" s="1310"/>
      <c r="Q30" s="1310"/>
      <c r="R30" s="1310"/>
      <c r="S30" s="1310"/>
      <c r="T30" s="1310"/>
      <c r="U30" s="1310"/>
      <c r="V30" s="1310"/>
      <c r="W30" s="1310"/>
      <c r="X30" s="1310"/>
      <c r="Y30" s="1310"/>
      <c r="Z30" s="1310"/>
      <c r="AA30" s="1310"/>
      <c r="AB30" s="1310"/>
      <c r="AC30" s="1310"/>
      <c r="AD30" s="1310"/>
      <c r="AE30" s="1310"/>
      <c r="AF30" s="1311"/>
      <c r="AG30" s="1318" t="s">
        <v>199</v>
      </c>
      <c r="AH30" s="1318"/>
      <c r="AI30" s="1318"/>
      <c r="AJ30" s="1318"/>
      <c r="AK30" s="1318"/>
      <c r="AL30" s="1318"/>
      <c r="AM30" s="1318"/>
      <c r="AN30" s="1318"/>
      <c r="AO30" s="1322" t="str">
        <f>入力シート!$U$3</f>
        <v/>
      </c>
      <c r="AP30" s="1323"/>
      <c r="AQ30" s="1323"/>
      <c r="AR30" s="1323"/>
      <c r="AS30" s="1323"/>
      <c r="AT30" s="1323"/>
      <c r="AU30" s="1323"/>
      <c r="AV30" s="1323"/>
      <c r="AW30" s="1323"/>
      <c r="AX30" s="1323"/>
      <c r="AY30" s="1323"/>
      <c r="AZ30" s="1324"/>
      <c r="BA30" s="1338" t="str">
        <f>IF(入力シート!$G$5="","",入力シート!$G$5)</f>
        <v>新規</v>
      </c>
      <c r="BB30" s="1339"/>
      <c r="BC30" s="1339"/>
      <c r="BD30" s="1339"/>
      <c r="BE30" s="1339"/>
      <c r="BF30" s="1339"/>
      <c r="BG30" s="1339"/>
      <c r="BH30" s="1339"/>
      <c r="BI30" s="1339"/>
      <c r="BJ30" s="1339"/>
      <c r="BK30" s="1339"/>
      <c r="BL30" s="1339"/>
      <c r="BM30" s="1344" t="str">
        <f>IF(入力シート!$G$6="","",入力シート!$G$6)</f>
        <v>現年</v>
      </c>
      <c r="BN30" s="1339"/>
      <c r="BO30" s="1339"/>
      <c r="BP30" s="1339"/>
      <c r="BQ30" s="1339"/>
      <c r="BR30" s="1339"/>
      <c r="BS30" s="1339"/>
      <c r="BT30" s="1339"/>
      <c r="BU30" s="1339"/>
      <c r="BV30" s="1339"/>
      <c r="BW30" s="1339"/>
      <c r="BX30" s="1345"/>
      <c r="BY30" s="474"/>
      <c r="BZ30" s="474"/>
      <c r="CA30" s="474"/>
      <c r="CB30" s="474"/>
      <c r="CC30" s="474"/>
      <c r="CD30" s="474"/>
      <c r="CE30" s="474"/>
      <c r="CF30" s="474"/>
      <c r="CG30" s="474"/>
      <c r="CH30" s="474"/>
      <c r="CI30" s="474"/>
      <c r="CJ30" s="474"/>
      <c r="CT30" s="1294"/>
      <c r="CU30" s="1295"/>
      <c r="CV30" s="1295"/>
      <c r="CW30" s="1295"/>
      <c r="CX30" s="1295"/>
      <c r="CY30" s="1295"/>
      <c r="CZ30" s="1295"/>
      <c r="DA30" s="1296"/>
      <c r="DB30" s="1064"/>
      <c r="DC30" s="1065"/>
      <c r="DD30" s="1065"/>
      <c r="DE30" s="1065"/>
      <c r="DF30" s="1065"/>
      <c r="DG30" s="1066"/>
      <c r="DH30" s="616"/>
      <c r="DI30" s="616"/>
      <c r="DJ30" s="616"/>
      <c r="DK30" s="616"/>
      <c r="DL30" s="616"/>
      <c r="DM30" s="616"/>
      <c r="DN30" s="616"/>
      <c r="DO30" s="616"/>
      <c r="DP30" s="616"/>
      <c r="DQ30" s="616"/>
      <c r="DR30" s="616"/>
      <c r="DS30" s="616"/>
      <c r="DT30" s="616"/>
      <c r="DU30" s="616"/>
      <c r="DV30" s="616"/>
      <c r="DW30" s="616"/>
      <c r="DX30" s="616"/>
      <c r="DY30" s="616"/>
      <c r="DZ30" s="616"/>
      <c r="EA30" s="616"/>
      <c r="EB30" s="616"/>
      <c r="EC30" s="616"/>
      <c r="ED30" s="616"/>
      <c r="EE30" s="616"/>
      <c r="EF30" s="616"/>
      <c r="EG30" s="718"/>
      <c r="EH30" s="718"/>
      <c r="EI30" s="718"/>
      <c r="EJ30" s="718"/>
      <c r="EK30" s="718"/>
      <c r="EL30" s="718"/>
      <c r="EM30" s="718"/>
      <c r="EN30" s="718"/>
      <c r="EO30" s="718"/>
      <c r="EP30" s="718"/>
      <c r="EQ30" s="718"/>
      <c r="ER30" s="718"/>
      <c r="ES30" s="718"/>
      <c r="ET30" s="718"/>
      <c r="EU30" s="718"/>
      <c r="EV30" s="718"/>
      <c r="EW30" s="718"/>
      <c r="EX30" s="719"/>
      <c r="EY30" s="719"/>
      <c r="EZ30" s="719"/>
      <c r="FA30" s="719"/>
      <c r="FB30" s="719"/>
      <c r="FC30" s="719"/>
      <c r="FD30" s="861"/>
      <c r="FE30" s="609"/>
      <c r="FF30" s="609"/>
      <c r="FG30" s="609"/>
      <c r="FH30" s="609"/>
      <c r="FI30" s="810"/>
      <c r="FK30" s="1206"/>
      <c r="FL30" s="1207"/>
      <c r="FM30" s="1207"/>
      <c r="FN30" s="1207"/>
      <c r="FO30" s="1207"/>
      <c r="FP30" s="1208"/>
      <c r="FQ30" s="1211"/>
      <c r="FR30" s="1211"/>
      <c r="FS30" s="1211"/>
      <c r="FT30" s="1211"/>
      <c r="FU30" s="1211"/>
      <c r="FV30" s="1211"/>
      <c r="FW30" s="1211"/>
      <c r="FX30" s="1211"/>
      <c r="FY30" s="1211"/>
      <c r="FZ30" s="1211"/>
      <c r="GA30" s="1211"/>
      <c r="GB30" s="1211"/>
      <c r="GC30" s="1211"/>
      <c r="GD30" s="1211"/>
      <c r="GE30" s="1211"/>
      <c r="GF30" s="1211"/>
      <c r="GG30" s="1211"/>
      <c r="GH30" s="1211"/>
      <c r="GI30" s="1211"/>
      <c r="GJ30" s="1211"/>
      <c r="GK30" s="1212"/>
    </row>
    <row r="31" spans="1:194" ht="4.5" customHeight="1" x14ac:dyDescent="0.15">
      <c r="A31" s="1307"/>
      <c r="B31" s="1308"/>
      <c r="C31" s="1308"/>
      <c r="D31" s="1308"/>
      <c r="E31" s="1308"/>
      <c r="F31" s="1308"/>
      <c r="G31" s="1308"/>
      <c r="H31" s="1308"/>
      <c r="I31" s="1312"/>
      <c r="J31" s="1313"/>
      <c r="K31" s="1313"/>
      <c r="L31" s="1313"/>
      <c r="M31" s="1313"/>
      <c r="N31" s="1313"/>
      <c r="O31" s="1313"/>
      <c r="P31" s="1313"/>
      <c r="Q31" s="1313"/>
      <c r="R31" s="1313"/>
      <c r="S31" s="1313"/>
      <c r="T31" s="1313"/>
      <c r="U31" s="1313"/>
      <c r="V31" s="1313"/>
      <c r="W31" s="1313"/>
      <c r="X31" s="1313"/>
      <c r="Y31" s="1313"/>
      <c r="Z31" s="1313"/>
      <c r="AA31" s="1313"/>
      <c r="AB31" s="1313"/>
      <c r="AC31" s="1313"/>
      <c r="AD31" s="1313"/>
      <c r="AE31" s="1313"/>
      <c r="AF31" s="1314"/>
      <c r="AG31" s="1319"/>
      <c r="AH31" s="1319"/>
      <c r="AI31" s="1319"/>
      <c r="AJ31" s="1319"/>
      <c r="AK31" s="1319"/>
      <c r="AL31" s="1319"/>
      <c r="AM31" s="1319"/>
      <c r="AN31" s="1319"/>
      <c r="AO31" s="1325"/>
      <c r="AP31" s="1326"/>
      <c r="AQ31" s="1326"/>
      <c r="AR31" s="1326"/>
      <c r="AS31" s="1326"/>
      <c r="AT31" s="1326"/>
      <c r="AU31" s="1326"/>
      <c r="AV31" s="1326"/>
      <c r="AW31" s="1326"/>
      <c r="AX31" s="1326"/>
      <c r="AY31" s="1326"/>
      <c r="AZ31" s="1327"/>
      <c r="BA31" s="1340"/>
      <c r="BB31" s="1341"/>
      <c r="BC31" s="1341"/>
      <c r="BD31" s="1341"/>
      <c r="BE31" s="1341"/>
      <c r="BF31" s="1341"/>
      <c r="BG31" s="1341"/>
      <c r="BH31" s="1341"/>
      <c r="BI31" s="1341"/>
      <c r="BJ31" s="1341"/>
      <c r="BK31" s="1341"/>
      <c r="BL31" s="1341"/>
      <c r="BM31" s="1346"/>
      <c r="BN31" s="1341"/>
      <c r="BO31" s="1341"/>
      <c r="BP31" s="1341"/>
      <c r="BQ31" s="1341"/>
      <c r="BR31" s="1341"/>
      <c r="BS31" s="1341"/>
      <c r="BT31" s="1341"/>
      <c r="BU31" s="1341"/>
      <c r="BV31" s="1341"/>
      <c r="BW31" s="1341"/>
      <c r="BX31" s="1347"/>
      <c r="BY31" s="474"/>
      <c r="BZ31" s="474"/>
      <c r="CA31" s="474"/>
      <c r="CB31" s="474"/>
      <c r="CC31" s="474"/>
      <c r="CD31" s="474"/>
      <c r="CE31" s="474"/>
      <c r="CF31" s="474"/>
      <c r="CG31" s="474"/>
      <c r="CH31" s="474"/>
      <c r="CI31" s="474"/>
      <c r="CJ31" s="474"/>
      <c r="CT31" s="1294"/>
      <c r="CU31" s="1295"/>
      <c r="CV31" s="1295"/>
      <c r="CW31" s="1295"/>
      <c r="CX31" s="1295"/>
      <c r="CY31" s="1295"/>
      <c r="CZ31" s="1295"/>
      <c r="DA31" s="1296"/>
      <c r="DB31" s="1064"/>
      <c r="DC31" s="1065"/>
      <c r="DD31" s="1065"/>
      <c r="DE31" s="1065"/>
      <c r="DF31" s="1065"/>
      <c r="DG31" s="1066"/>
      <c r="DH31" s="616"/>
      <c r="DI31" s="616"/>
      <c r="DJ31" s="616"/>
      <c r="DK31" s="616"/>
      <c r="DL31" s="616"/>
      <c r="DM31" s="616"/>
      <c r="DN31" s="616"/>
      <c r="DO31" s="616"/>
      <c r="DP31" s="616"/>
      <c r="DQ31" s="616"/>
      <c r="DR31" s="616"/>
      <c r="DS31" s="616"/>
      <c r="DT31" s="616"/>
      <c r="DU31" s="616"/>
      <c r="DV31" s="616"/>
      <c r="DW31" s="616"/>
      <c r="DX31" s="616"/>
      <c r="DY31" s="616"/>
      <c r="DZ31" s="616"/>
      <c r="EA31" s="616"/>
      <c r="EB31" s="616"/>
      <c r="EC31" s="616"/>
      <c r="ED31" s="616"/>
      <c r="EE31" s="616"/>
      <c r="EF31" s="616"/>
      <c r="EG31" s="718"/>
      <c r="EH31" s="718"/>
      <c r="EI31" s="718"/>
      <c r="EJ31" s="718"/>
      <c r="EK31" s="718"/>
      <c r="EL31" s="718"/>
      <c r="EM31" s="718"/>
      <c r="EN31" s="718"/>
      <c r="EO31" s="718"/>
      <c r="EP31" s="718"/>
      <c r="EQ31" s="718"/>
      <c r="ER31" s="718"/>
      <c r="ES31" s="718"/>
      <c r="ET31" s="718"/>
      <c r="EU31" s="718"/>
      <c r="EV31" s="718"/>
      <c r="EW31" s="718"/>
      <c r="EX31" s="719"/>
      <c r="EY31" s="719"/>
      <c r="EZ31" s="719"/>
      <c r="FA31" s="719"/>
      <c r="FB31" s="719"/>
      <c r="FC31" s="719"/>
      <c r="FD31" s="861"/>
      <c r="FE31" s="609"/>
      <c r="FF31" s="609"/>
      <c r="FG31" s="609"/>
      <c r="FH31" s="609"/>
      <c r="FI31" s="810"/>
      <c r="FK31" s="1206"/>
      <c r="FL31" s="1207"/>
      <c r="FM31" s="1207"/>
      <c r="FN31" s="1207"/>
      <c r="FO31" s="1207"/>
      <c r="FP31" s="1208"/>
      <c r="FQ31" s="1211"/>
      <c r="FR31" s="1211"/>
      <c r="FS31" s="1211"/>
      <c r="FT31" s="1211"/>
      <c r="FU31" s="1211"/>
      <c r="FV31" s="1211"/>
      <c r="FW31" s="1211"/>
      <c r="FX31" s="1211"/>
      <c r="FY31" s="1211"/>
      <c r="FZ31" s="1211"/>
      <c r="GA31" s="1211"/>
      <c r="GB31" s="1211"/>
      <c r="GC31" s="1211"/>
      <c r="GD31" s="1211"/>
      <c r="GE31" s="1211"/>
      <c r="GF31" s="1211"/>
      <c r="GG31" s="1211"/>
      <c r="GH31" s="1211"/>
      <c r="GI31" s="1211"/>
      <c r="GJ31" s="1211"/>
      <c r="GK31" s="1212"/>
    </row>
    <row r="32" spans="1:194" ht="4.5" customHeight="1" x14ac:dyDescent="0.15">
      <c r="A32" s="1233"/>
      <c r="B32" s="972"/>
      <c r="C32" s="972"/>
      <c r="D32" s="972"/>
      <c r="E32" s="972"/>
      <c r="F32" s="972"/>
      <c r="G32" s="972"/>
      <c r="H32" s="972"/>
      <c r="I32" s="1312"/>
      <c r="J32" s="1313"/>
      <c r="K32" s="1313"/>
      <c r="L32" s="1313"/>
      <c r="M32" s="1313"/>
      <c r="N32" s="1313"/>
      <c r="O32" s="1313"/>
      <c r="P32" s="1313"/>
      <c r="Q32" s="1313"/>
      <c r="R32" s="1313"/>
      <c r="S32" s="1313"/>
      <c r="T32" s="1313"/>
      <c r="U32" s="1313"/>
      <c r="V32" s="1313"/>
      <c r="W32" s="1313"/>
      <c r="X32" s="1313"/>
      <c r="Y32" s="1313"/>
      <c r="Z32" s="1313"/>
      <c r="AA32" s="1313"/>
      <c r="AB32" s="1313"/>
      <c r="AC32" s="1313"/>
      <c r="AD32" s="1313"/>
      <c r="AE32" s="1313"/>
      <c r="AF32" s="1314"/>
      <c r="AG32" s="1320"/>
      <c r="AH32" s="1320"/>
      <c r="AI32" s="1320"/>
      <c r="AJ32" s="1320"/>
      <c r="AK32" s="1320"/>
      <c r="AL32" s="1320"/>
      <c r="AM32" s="1320"/>
      <c r="AN32" s="1320"/>
      <c r="AO32" s="1325"/>
      <c r="AP32" s="1326"/>
      <c r="AQ32" s="1326"/>
      <c r="AR32" s="1326"/>
      <c r="AS32" s="1326"/>
      <c r="AT32" s="1326"/>
      <c r="AU32" s="1326"/>
      <c r="AV32" s="1326"/>
      <c r="AW32" s="1326"/>
      <c r="AX32" s="1326"/>
      <c r="AY32" s="1326"/>
      <c r="AZ32" s="1327"/>
      <c r="BA32" s="1340"/>
      <c r="BB32" s="1341"/>
      <c r="BC32" s="1341"/>
      <c r="BD32" s="1341"/>
      <c r="BE32" s="1341"/>
      <c r="BF32" s="1341"/>
      <c r="BG32" s="1341"/>
      <c r="BH32" s="1341"/>
      <c r="BI32" s="1341"/>
      <c r="BJ32" s="1341"/>
      <c r="BK32" s="1341"/>
      <c r="BL32" s="1341"/>
      <c r="BM32" s="1346"/>
      <c r="BN32" s="1341"/>
      <c r="BO32" s="1341"/>
      <c r="BP32" s="1341"/>
      <c r="BQ32" s="1341"/>
      <c r="BR32" s="1341"/>
      <c r="BS32" s="1341"/>
      <c r="BT32" s="1341"/>
      <c r="BU32" s="1341"/>
      <c r="BV32" s="1341"/>
      <c r="BW32" s="1341"/>
      <c r="BX32" s="1347"/>
      <c r="BY32" s="474"/>
      <c r="BZ32" s="474"/>
      <c r="CA32" s="474"/>
      <c r="CB32" s="474"/>
      <c r="CC32" s="474"/>
      <c r="CD32" s="474"/>
      <c r="CE32" s="474"/>
      <c r="CF32" s="474"/>
      <c r="CG32" s="474"/>
      <c r="CH32" s="474"/>
      <c r="CI32" s="474"/>
      <c r="CJ32" s="474"/>
      <c r="CT32" s="1294"/>
      <c r="CU32" s="1295"/>
      <c r="CV32" s="1295"/>
      <c r="CW32" s="1295"/>
      <c r="CX32" s="1295"/>
      <c r="CY32" s="1295"/>
      <c r="CZ32" s="1295"/>
      <c r="DA32" s="1296"/>
      <c r="DB32" s="1067"/>
      <c r="DC32" s="1068"/>
      <c r="DD32" s="1068"/>
      <c r="DE32" s="1068"/>
      <c r="DF32" s="1068"/>
      <c r="DG32" s="1069"/>
      <c r="DH32" s="616"/>
      <c r="DI32" s="616"/>
      <c r="DJ32" s="616"/>
      <c r="DK32" s="616"/>
      <c r="DL32" s="616"/>
      <c r="DM32" s="616"/>
      <c r="DN32" s="616"/>
      <c r="DO32" s="616"/>
      <c r="DP32" s="616"/>
      <c r="DQ32" s="616"/>
      <c r="DR32" s="616"/>
      <c r="DS32" s="616"/>
      <c r="DT32" s="616"/>
      <c r="DU32" s="616"/>
      <c r="DV32" s="616"/>
      <c r="DW32" s="616"/>
      <c r="DX32" s="616"/>
      <c r="DY32" s="616"/>
      <c r="DZ32" s="616"/>
      <c r="EA32" s="616"/>
      <c r="EB32" s="616"/>
      <c r="EC32" s="616"/>
      <c r="ED32" s="616"/>
      <c r="EE32" s="616"/>
      <c r="EF32" s="616"/>
      <c r="EG32" s="718"/>
      <c r="EH32" s="718"/>
      <c r="EI32" s="718"/>
      <c r="EJ32" s="718"/>
      <c r="EK32" s="718"/>
      <c r="EL32" s="718"/>
      <c r="EM32" s="718"/>
      <c r="EN32" s="718"/>
      <c r="EO32" s="718"/>
      <c r="EP32" s="718"/>
      <c r="EQ32" s="718"/>
      <c r="ER32" s="718"/>
      <c r="ES32" s="718"/>
      <c r="ET32" s="718"/>
      <c r="EU32" s="718"/>
      <c r="EV32" s="718"/>
      <c r="EW32" s="718"/>
      <c r="EX32" s="719"/>
      <c r="EY32" s="719"/>
      <c r="EZ32" s="719"/>
      <c r="FA32" s="719"/>
      <c r="FB32" s="719"/>
      <c r="FC32" s="719"/>
      <c r="FD32" s="863"/>
      <c r="FE32" s="864"/>
      <c r="FF32" s="864"/>
      <c r="FG32" s="864"/>
      <c r="FH32" s="864"/>
      <c r="FI32" s="811"/>
      <c r="FK32" s="1206"/>
      <c r="FL32" s="1207"/>
      <c r="FM32" s="1207"/>
      <c r="FN32" s="1207"/>
      <c r="FO32" s="1207"/>
      <c r="FP32" s="1208"/>
      <c r="FQ32" s="1211"/>
      <c r="FR32" s="1211"/>
      <c r="FS32" s="1211"/>
      <c r="FT32" s="1211"/>
      <c r="FU32" s="1211"/>
      <c r="FV32" s="1211"/>
      <c r="FW32" s="1211"/>
      <c r="FX32" s="1211"/>
      <c r="FY32" s="1211"/>
      <c r="FZ32" s="1211"/>
      <c r="GA32" s="1211"/>
      <c r="GB32" s="1211"/>
      <c r="GC32" s="1211"/>
      <c r="GD32" s="1211"/>
      <c r="GE32" s="1211"/>
      <c r="GF32" s="1211"/>
      <c r="GG32" s="1211"/>
      <c r="GH32" s="1211"/>
      <c r="GI32" s="1211"/>
      <c r="GJ32" s="1211"/>
      <c r="GK32" s="1212"/>
    </row>
    <row r="33" spans="1:193" ht="4.5" customHeight="1" x14ac:dyDescent="0.15">
      <c r="A33" s="1233"/>
      <c r="B33" s="972"/>
      <c r="C33" s="972"/>
      <c r="D33" s="972"/>
      <c r="E33" s="972"/>
      <c r="F33" s="972"/>
      <c r="G33" s="972"/>
      <c r="H33" s="972"/>
      <c r="I33" s="1312"/>
      <c r="J33" s="1313"/>
      <c r="K33" s="1313"/>
      <c r="L33" s="1313"/>
      <c r="M33" s="1313"/>
      <c r="N33" s="1313"/>
      <c r="O33" s="1313"/>
      <c r="P33" s="1313"/>
      <c r="Q33" s="1313"/>
      <c r="R33" s="1313"/>
      <c r="S33" s="1313"/>
      <c r="T33" s="1313"/>
      <c r="U33" s="1313"/>
      <c r="V33" s="1313"/>
      <c r="W33" s="1313"/>
      <c r="X33" s="1313"/>
      <c r="Y33" s="1313"/>
      <c r="Z33" s="1313"/>
      <c r="AA33" s="1313"/>
      <c r="AB33" s="1313"/>
      <c r="AC33" s="1313"/>
      <c r="AD33" s="1313"/>
      <c r="AE33" s="1313"/>
      <c r="AF33" s="1314"/>
      <c r="AG33" s="1320"/>
      <c r="AH33" s="1320"/>
      <c r="AI33" s="1320"/>
      <c r="AJ33" s="1320"/>
      <c r="AK33" s="1320"/>
      <c r="AL33" s="1320"/>
      <c r="AM33" s="1320"/>
      <c r="AN33" s="1320"/>
      <c r="AO33" s="1325"/>
      <c r="AP33" s="1326"/>
      <c r="AQ33" s="1326"/>
      <c r="AR33" s="1326"/>
      <c r="AS33" s="1326"/>
      <c r="AT33" s="1326"/>
      <c r="AU33" s="1326"/>
      <c r="AV33" s="1326"/>
      <c r="AW33" s="1326"/>
      <c r="AX33" s="1326"/>
      <c r="AY33" s="1326"/>
      <c r="AZ33" s="1327"/>
      <c r="BA33" s="1340"/>
      <c r="BB33" s="1341"/>
      <c r="BC33" s="1341"/>
      <c r="BD33" s="1341"/>
      <c r="BE33" s="1341"/>
      <c r="BF33" s="1341"/>
      <c r="BG33" s="1341"/>
      <c r="BH33" s="1341"/>
      <c r="BI33" s="1341"/>
      <c r="BJ33" s="1341"/>
      <c r="BK33" s="1341"/>
      <c r="BL33" s="1341"/>
      <c r="BM33" s="1346"/>
      <c r="BN33" s="1341"/>
      <c r="BO33" s="1341"/>
      <c r="BP33" s="1341"/>
      <c r="BQ33" s="1341"/>
      <c r="BR33" s="1341"/>
      <c r="BS33" s="1341"/>
      <c r="BT33" s="1341"/>
      <c r="BU33" s="1341"/>
      <c r="BV33" s="1341"/>
      <c r="BW33" s="1341"/>
      <c r="BX33" s="1347"/>
      <c r="BY33" s="474"/>
      <c r="BZ33" s="474"/>
      <c r="CA33" s="474"/>
      <c r="CB33" s="474"/>
      <c r="CC33" s="474"/>
      <c r="CD33" s="474"/>
      <c r="CE33" s="474"/>
      <c r="CF33" s="474"/>
      <c r="CG33" s="474"/>
      <c r="CH33" s="474"/>
      <c r="CI33" s="474"/>
      <c r="CJ33" s="474"/>
      <c r="CT33" s="1294"/>
      <c r="CU33" s="1295"/>
      <c r="CV33" s="1295"/>
      <c r="CW33" s="1295"/>
      <c r="CX33" s="1295"/>
      <c r="CY33" s="1295"/>
      <c r="CZ33" s="1295"/>
      <c r="DA33" s="1296"/>
      <c r="DB33" s="1457"/>
      <c r="DC33" s="1458"/>
      <c r="DD33" s="1458"/>
      <c r="DE33" s="1458"/>
      <c r="DF33" s="1458"/>
      <c r="DG33" s="1458"/>
      <c r="DH33" s="1458"/>
      <c r="DI33" s="1458"/>
      <c r="DJ33" s="1458"/>
      <c r="DK33" s="1458"/>
      <c r="DL33" s="1458"/>
      <c r="DM33" s="1458"/>
      <c r="DN33" s="1458"/>
      <c r="DO33" s="1458"/>
      <c r="DP33" s="1458"/>
      <c r="DQ33" s="1458"/>
      <c r="DR33" s="1458"/>
      <c r="DS33" s="1458"/>
      <c r="DT33" s="1458"/>
      <c r="DU33" s="1458"/>
      <c r="DV33" s="1458"/>
      <c r="DW33" s="1458"/>
      <c r="DX33" s="1458"/>
      <c r="DY33" s="1458"/>
      <c r="DZ33" s="1458"/>
      <c r="EA33" s="1458"/>
      <c r="EB33" s="1458"/>
      <c r="EC33" s="1458"/>
      <c r="ED33" s="1458"/>
      <c r="EE33" s="1458"/>
      <c r="EF33" s="1458"/>
      <c r="EG33" s="1458"/>
      <c r="EH33" s="1458"/>
      <c r="EI33" s="1458"/>
      <c r="EJ33" s="1458"/>
      <c r="EK33" s="1459"/>
      <c r="EL33" s="731" t="s">
        <v>391</v>
      </c>
      <c r="EM33" s="732"/>
      <c r="EN33" s="732"/>
      <c r="EO33" s="732"/>
      <c r="EP33" s="732"/>
      <c r="EQ33" s="732"/>
      <c r="ER33" s="732"/>
      <c r="ES33" s="732"/>
      <c r="ET33" s="732"/>
      <c r="EU33" s="732"/>
      <c r="EV33" s="732"/>
      <c r="EW33" s="733"/>
      <c r="EX33" s="737" t="s">
        <v>28</v>
      </c>
      <c r="EY33" s="732"/>
      <c r="EZ33" s="732"/>
      <c r="FA33" s="732"/>
      <c r="FB33" s="732"/>
      <c r="FC33" s="732"/>
      <c r="FD33" s="732"/>
      <c r="FE33" s="732"/>
      <c r="FF33" s="732"/>
      <c r="FG33" s="732"/>
      <c r="FH33" s="732"/>
      <c r="FI33" s="738"/>
      <c r="FK33" s="1194" t="s">
        <v>22</v>
      </c>
      <c r="FL33" s="1195"/>
      <c r="FM33" s="1195"/>
      <c r="FN33" s="1195"/>
      <c r="FO33" s="1195"/>
      <c r="FP33" s="1195"/>
      <c r="FQ33" s="1195"/>
      <c r="FR33" s="1195"/>
      <c r="FS33" s="1195"/>
      <c r="FT33" s="1195"/>
      <c r="FU33" s="1195"/>
      <c r="FV33" s="1195"/>
      <c r="FW33" s="1195"/>
      <c r="FX33" s="1195"/>
      <c r="FY33" s="1195"/>
      <c r="FZ33" s="1195"/>
      <c r="GA33" s="1195"/>
      <c r="GB33" s="1195"/>
      <c r="GC33" s="1195"/>
      <c r="GD33" s="1195"/>
      <c r="GE33" s="1195"/>
      <c r="GF33" s="1195"/>
      <c r="GG33" s="1195"/>
      <c r="GH33" s="1195"/>
      <c r="GI33" s="1195"/>
      <c r="GJ33" s="1195"/>
      <c r="GK33" s="1196"/>
    </row>
    <row r="34" spans="1:193" ht="4.5" customHeight="1" x14ac:dyDescent="0.15">
      <c r="A34" s="1234"/>
      <c r="B34" s="1235"/>
      <c r="C34" s="1235"/>
      <c r="D34" s="1235"/>
      <c r="E34" s="1235"/>
      <c r="F34" s="1235"/>
      <c r="G34" s="1235"/>
      <c r="H34" s="1235"/>
      <c r="I34" s="1315"/>
      <c r="J34" s="1316"/>
      <c r="K34" s="1316"/>
      <c r="L34" s="1316"/>
      <c r="M34" s="1316"/>
      <c r="N34" s="1316"/>
      <c r="O34" s="1316"/>
      <c r="P34" s="1316"/>
      <c r="Q34" s="1316"/>
      <c r="R34" s="1316"/>
      <c r="S34" s="1316"/>
      <c r="T34" s="1316"/>
      <c r="U34" s="1316"/>
      <c r="V34" s="1316"/>
      <c r="W34" s="1316"/>
      <c r="X34" s="1316"/>
      <c r="Y34" s="1316"/>
      <c r="Z34" s="1316"/>
      <c r="AA34" s="1316"/>
      <c r="AB34" s="1316"/>
      <c r="AC34" s="1316"/>
      <c r="AD34" s="1316"/>
      <c r="AE34" s="1316"/>
      <c r="AF34" s="1317"/>
      <c r="AG34" s="1321"/>
      <c r="AH34" s="1321"/>
      <c r="AI34" s="1321"/>
      <c r="AJ34" s="1321"/>
      <c r="AK34" s="1321"/>
      <c r="AL34" s="1321"/>
      <c r="AM34" s="1321"/>
      <c r="AN34" s="1321"/>
      <c r="AO34" s="1328"/>
      <c r="AP34" s="1329"/>
      <c r="AQ34" s="1329"/>
      <c r="AR34" s="1329"/>
      <c r="AS34" s="1329"/>
      <c r="AT34" s="1329"/>
      <c r="AU34" s="1329"/>
      <c r="AV34" s="1329"/>
      <c r="AW34" s="1329"/>
      <c r="AX34" s="1329"/>
      <c r="AY34" s="1329"/>
      <c r="AZ34" s="1330"/>
      <c r="BA34" s="1342"/>
      <c r="BB34" s="1343"/>
      <c r="BC34" s="1343"/>
      <c r="BD34" s="1343"/>
      <c r="BE34" s="1343"/>
      <c r="BF34" s="1343"/>
      <c r="BG34" s="1343"/>
      <c r="BH34" s="1343"/>
      <c r="BI34" s="1343"/>
      <c r="BJ34" s="1343"/>
      <c r="BK34" s="1343"/>
      <c r="BL34" s="1343"/>
      <c r="BM34" s="1348"/>
      <c r="BN34" s="1343"/>
      <c r="BO34" s="1343"/>
      <c r="BP34" s="1343"/>
      <c r="BQ34" s="1343"/>
      <c r="BR34" s="1343"/>
      <c r="BS34" s="1343"/>
      <c r="BT34" s="1343"/>
      <c r="BU34" s="1343"/>
      <c r="BV34" s="1343"/>
      <c r="BW34" s="1343"/>
      <c r="BX34" s="1349"/>
      <c r="BY34" s="474"/>
      <c r="BZ34" s="474"/>
      <c r="CA34" s="474"/>
      <c r="CB34" s="474"/>
      <c r="CC34" s="474"/>
      <c r="CD34" s="474"/>
      <c r="CE34" s="474"/>
      <c r="CF34" s="474"/>
      <c r="CG34" s="474"/>
      <c r="CH34" s="474"/>
      <c r="CI34" s="474"/>
      <c r="CJ34" s="474"/>
      <c r="CT34" s="1294"/>
      <c r="CU34" s="1295"/>
      <c r="CV34" s="1295"/>
      <c r="CW34" s="1295"/>
      <c r="CX34" s="1295"/>
      <c r="CY34" s="1295"/>
      <c r="CZ34" s="1295"/>
      <c r="DA34" s="1296"/>
      <c r="DB34" s="1460"/>
      <c r="DC34" s="1461"/>
      <c r="DD34" s="1461"/>
      <c r="DE34" s="1461"/>
      <c r="DF34" s="1461"/>
      <c r="DG34" s="1461"/>
      <c r="DH34" s="1461"/>
      <c r="DI34" s="1461"/>
      <c r="DJ34" s="1461"/>
      <c r="DK34" s="1461"/>
      <c r="DL34" s="1461"/>
      <c r="DM34" s="1461"/>
      <c r="DN34" s="1461"/>
      <c r="DO34" s="1461"/>
      <c r="DP34" s="1461"/>
      <c r="DQ34" s="1461"/>
      <c r="DR34" s="1461"/>
      <c r="DS34" s="1461"/>
      <c r="DT34" s="1461"/>
      <c r="DU34" s="1461"/>
      <c r="DV34" s="1461"/>
      <c r="DW34" s="1461"/>
      <c r="DX34" s="1461"/>
      <c r="DY34" s="1461"/>
      <c r="DZ34" s="1461"/>
      <c r="EA34" s="1461"/>
      <c r="EB34" s="1461"/>
      <c r="EC34" s="1461"/>
      <c r="ED34" s="1461"/>
      <c r="EE34" s="1461"/>
      <c r="EF34" s="1461"/>
      <c r="EG34" s="1461"/>
      <c r="EH34" s="1461"/>
      <c r="EI34" s="1461"/>
      <c r="EJ34" s="1461"/>
      <c r="EK34" s="1462"/>
      <c r="EL34" s="734"/>
      <c r="EM34" s="735"/>
      <c r="EN34" s="735"/>
      <c r="EO34" s="735"/>
      <c r="EP34" s="735"/>
      <c r="EQ34" s="735"/>
      <c r="ER34" s="735"/>
      <c r="ES34" s="735"/>
      <c r="ET34" s="735"/>
      <c r="EU34" s="735"/>
      <c r="EV34" s="735"/>
      <c r="EW34" s="736"/>
      <c r="EX34" s="735"/>
      <c r="EY34" s="735"/>
      <c r="EZ34" s="735"/>
      <c r="FA34" s="735"/>
      <c r="FB34" s="735"/>
      <c r="FC34" s="735"/>
      <c r="FD34" s="735"/>
      <c r="FE34" s="735"/>
      <c r="FF34" s="735"/>
      <c r="FG34" s="735"/>
      <c r="FH34" s="735"/>
      <c r="FI34" s="739"/>
      <c r="FK34" s="1197"/>
      <c r="FL34" s="1055"/>
      <c r="FM34" s="1055"/>
      <c r="FN34" s="1055"/>
      <c r="FO34" s="1055"/>
      <c r="FP34" s="1055"/>
      <c r="FQ34" s="1055"/>
      <c r="FR34" s="1055"/>
      <c r="FS34" s="1055"/>
      <c r="FT34" s="1055"/>
      <c r="FU34" s="1055"/>
      <c r="FV34" s="1055"/>
      <c r="FW34" s="1055"/>
      <c r="FX34" s="1055"/>
      <c r="FY34" s="1055"/>
      <c r="FZ34" s="1055"/>
      <c r="GA34" s="1055"/>
      <c r="GB34" s="1055"/>
      <c r="GC34" s="1055"/>
      <c r="GD34" s="1055"/>
      <c r="GE34" s="1055"/>
      <c r="GF34" s="1055"/>
      <c r="GG34" s="1055"/>
      <c r="GH34" s="1055"/>
      <c r="GI34" s="1055"/>
      <c r="GJ34" s="1055"/>
      <c r="GK34" s="1198"/>
    </row>
    <row r="35" spans="1:193" ht="4.5" customHeight="1" x14ac:dyDescent="0.15">
      <c r="CT35" s="1294"/>
      <c r="CU35" s="1295"/>
      <c r="CV35" s="1295"/>
      <c r="CW35" s="1295"/>
      <c r="CX35" s="1295"/>
      <c r="CY35" s="1295"/>
      <c r="CZ35" s="1295"/>
      <c r="DA35" s="1296"/>
      <c r="DB35" s="1460"/>
      <c r="DC35" s="1461"/>
      <c r="DD35" s="1461"/>
      <c r="DE35" s="1461"/>
      <c r="DF35" s="1461"/>
      <c r="DG35" s="1461"/>
      <c r="DH35" s="1461"/>
      <c r="DI35" s="1461"/>
      <c r="DJ35" s="1461"/>
      <c r="DK35" s="1461"/>
      <c r="DL35" s="1461"/>
      <c r="DM35" s="1461"/>
      <c r="DN35" s="1461"/>
      <c r="DO35" s="1461"/>
      <c r="DP35" s="1461"/>
      <c r="DQ35" s="1461"/>
      <c r="DR35" s="1461"/>
      <c r="DS35" s="1461"/>
      <c r="DT35" s="1461"/>
      <c r="DU35" s="1461"/>
      <c r="DV35" s="1461"/>
      <c r="DW35" s="1461"/>
      <c r="DX35" s="1461"/>
      <c r="DY35" s="1461"/>
      <c r="DZ35" s="1461"/>
      <c r="EA35" s="1461"/>
      <c r="EB35" s="1461"/>
      <c r="EC35" s="1461"/>
      <c r="ED35" s="1461"/>
      <c r="EE35" s="1461"/>
      <c r="EF35" s="1461"/>
      <c r="EG35" s="1461"/>
      <c r="EH35" s="1461"/>
      <c r="EI35" s="1461"/>
      <c r="EJ35" s="1461"/>
      <c r="EK35" s="1462"/>
      <c r="EL35" s="740" t="str">
        <f>IF(入力シート!$AO$83="","",入力シート!$AO$83)</f>
        <v/>
      </c>
      <c r="EM35" s="741"/>
      <c r="EN35" s="741"/>
      <c r="EO35" s="741"/>
      <c r="EP35" s="741"/>
      <c r="EQ35" s="741"/>
      <c r="ER35" s="741"/>
      <c r="ES35" s="741"/>
      <c r="ET35" s="741"/>
      <c r="EU35" s="741"/>
      <c r="EV35" s="741"/>
      <c r="EW35" s="742"/>
      <c r="EX35" s="706" t="str">
        <f>IF(入力シート!$K$83="","",入力シート!$K$83)</f>
        <v/>
      </c>
      <c r="EY35" s="1228"/>
      <c r="EZ35" s="1228"/>
      <c r="FA35" s="1228"/>
      <c r="FB35" s="1228"/>
      <c r="FC35" s="1228"/>
      <c r="FD35" s="1228"/>
      <c r="FE35" s="1228"/>
      <c r="FF35" s="1228"/>
      <c r="FG35" s="1228"/>
      <c r="FH35" s="1228"/>
      <c r="FI35" s="1229"/>
      <c r="FK35" s="1213" t="str">
        <f>IF(入力シート!$AT$8="","",入力シート!$AT$8)</f>
        <v/>
      </c>
      <c r="FL35" s="1214"/>
      <c r="FM35" s="1214"/>
      <c r="FN35" s="1214"/>
      <c r="FO35" s="1214"/>
      <c r="FP35" s="1214"/>
      <c r="FQ35" s="1214"/>
      <c r="FR35" s="1214"/>
      <c r="FS35" s="1214"/>
      <c r="FT35" s="1214"/>
      <c r="FU35" s="1214"/>
      <c r="FV35" s="1214"/>
      <c r="FW35" s="1214"/>
      <c r="FX35" s="1214"/>
      <c r="FY35" s="1214"/>
      <c r="FZ35" s="1214"/>
      <c r="GA35" s="1214"/>
      <c r="GB35" s="1214"/>
      <c r="GC35" s="1214"/>
      <c r="GD35" s="1214"/>
      <c r="GE35" s="1214"/>
      <c r="GF35" s="1214"/>
      <c r="GG35" s="1214"/>
      <c r="GH35" s="1214"/>
      <c r="GI35" s="1214"/>
      <c r="GJ35" s="1214"/>
      <c r="GK35" s="1215"/>
    </row>
    <row r="36" spans="1:193" ht="4.5" customHeight="1" x14ac:dyDescent="0.15">
      <c r="A36" s="775" t="s">
        <v>200</v>
      </c>
      <c r="B36" s="775"/>
      <c r="C36" s="775"/>
      <c r="D36" s="775"/>
      <c r="E36" s="775"/>
      <c r="F36" s="775"/>
      <c r="G36" s="775"/>
      <c r="H36" s="775"/>
      <c r="I36" s="775"/>
      <c r="J36" s="775"/>
      <c r="K36" s="775"/>
      <c r="L36" s="775"/>
      <c r="M36" s="775"/>
      <c r="N36" s="775"/>
      <c r="O36" s="775"/>
      <c r="P36" s="775"/>
      <c r="Q36" s="775"/>
      <c r="R36" s="775"/>
      <c r="S36" s="775"/>
      <c r="T36" s="775"/>
      <c r="U36" s="775"/>
      <c r="V36" s="775"/>
      <c r="W36" s="775"/>
      <c r="X36" s="775"/>
      <c r="Y36" s="775"/>
      <c r="Z36" s="775"/>
      <c r="AA36" s="775"/>
      <c r="AB36" s="775"/>
      <c r="AC36" s="775"/>
      <c r="AD36" s="775"/>
      <c r="AE36" s="775"/>
      <c r="AF36" s="775"/>
      <c r="AG36" s="775"/>
      <c r="AH36" s="775"/>
      <c r="AI36" s="775"/>
      <c r="AJ36" s="775"/>
      <c r="AK36" s="775"/>
      <c r="AL36" s="775"/>
      <c r="AM36" s="775"/>
      <c r="AN36" s="775"/>
      <c r="AO36" s="775"/>
      <c r="AP36" s="775"/>
      <c r="AQ36" s="775"/>
      <c r="AR36" s="775"/>
      <c r="CT36" s="1294"/>
      <c r="CU36" s="1295"/>
      <c r="CV36" s="1295"/>
      <c r="CW36" s="1295"/>
      <c r="CX36" s="1295"/>
      <c r="CY36" s="1295"/>
      <c r="CZ36" s="1295"/>
      <c r="DA36" s="1296"/>
      <c r="DB36" s="1460"/>
      <c r="DC36" s="1461"/>
      <c r="DD36" s="1461"/>
      <c r="DE36" s="1461"/>
      <c r="DF36" s="1461"/>
      <c r="DG36" s="1461"/>
      <c r="DH36" s="1461"/>
      <c r="DI36" s="1461"/>
      <c r="DJ36" s="1461"/>
      <c r="DK36" s="1461"/>
      <c r="DL36" s="1461"/>
      <c r="DM36" s="1461"/>
      <c r="DN36" s="1461"/>
      <c r="DO36" s="1461"/>
      <c r="DP36" s="1461"/>
      <c r="DQ36" s="1461"/>
      <c r="DR36" s="1461"/>
      <c r="DS36" s="1461"/>
      <c r="DT36" s="1461"/>
      <c r="DU36" s="1461"/>
      <c r="DV36" s="1461"/>
      <c r="DW36" s="1461"/>
      <c r="DX36" s="1461"/>
      <c r="DY36" s="1461"/>
      <c r="DZ36" s="1461"/>
      <c r="EA36" s="1461"/>
      <c r="EB36" s="1461"/>
      <c r="EC36" s="1461"/>
      <c r="ED36" s="1461"/>
      <c r="EE36" s="1461"/>
      <c r="EF36" s="1461"/>
      <c r="EG36" s="1461"/>
      <c r="EH36" s="1461"/>
      <c r="EI36" s="1461"/>
      <c r="EJ36" s="1461"/>
      <c r="EK36" s="1462"/>
      <c r="EL36" s="743"/>
      <c r="EM36" s="744"/>
      <c r="EN36" s="744"/>
      <c r="EO36" s="744"/>
      <c r="EP36" s="744"/>
      <c r="EQ36" s="744"/>
      <c r="ER36" s="744"/>
      <c r="ES36" s="744"/>
      <c r="ET36" s="744"/>
      <c r="EU36" s="744"/>
      <c r="EV36" s="744"/>
      <c r="EW36" s="745"/>
      <c r="EX36" s="1230"/>
      <c r="EY36" s="1230"/>
      <c r="EZ36" s="1230"/>
      <c r="FA36" s="1230"/>
      <c r="FB36" s="1230"/>
      <c r="FC36" s="1230"/>
      <c r="FD36" s="1230"/>
      <c r="FE36" s="1230"/>
      <c r="FF36" s="1230"/>
      <c r="FG36" s="1230"/>
      <c r="FH36" s="1230"/>
      <c r="FI36" s="1231"/>
      <c r="FK36" s="1216"/>
      <c r="FL36" s="903"/>
      <c r="FM36" s="903"/>
      <c r="FN36" s="903"/>
      <c r="FO36" s="903"/>
      <c r="FP36" s="903"/>
      <c r="FQ36" s="903"/>
      <c r="FR36" s="903"/>
      <c r="FS36" s="903"/>
      <c r="FT36" s="903"/>
      <c r="FU36" s="903"/>
      <c r="FV36" s="903"/>
      <c r="FW36" s="903"/>
      <c r="FX36" s="903"/>
      <c r="FY36" s="903"/>
      <c r="FZ36" s="903"/>
      <c r="GA36" s="903"/>
      <c r="GB36" s="903"/>
      <c r="GC36" s="903"/>
      <c r="GD36" s="903"/>
      <c r="GE36" s="903"/>
      <c r="GF36" s="903"/>
      <c r="GG36" s="903"/>
      <c r="GH36" s="903"/>
      <c r="GI36" s="903"/>
      <c r="GJ36" s="903"/>
      <c r="GK36" s="1217"/>
    </row>
    <row r="37" spans="1:193" ht="4.5" customHeight="1" x14ac:dyDescent="0.15">
      <c r="A37" s="775"/>
      <c r="B37" s="775"/>
      <c r="C37" s="775"/>
      <c r="D37" s="775"/>
      <c r="E37" s="775"/>
      <c r="F37" s="775"/>
      <c r="G37" s="775"/>
      <c r="H37" s="775"/>
      <c r="I37" s="775"/>
      <c r="J37" s="775"/>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5"/>
      <c r="AH37" s="775"/>
      <c r="AI37" s="775"/>
      <c r="AJ37" s="775"/>
      <c r="AK37" s="775"/>
      <c r="AL37" s="775"/>
      <c r="AM37" s="775"/>
      <c r="AN37" s="775"/>
      <c r="AO37" s="775"/>
      <c r="AP37" s="775"/>
      <c r="AQ37" s="775"/>
      <c r="AR37" s="775"/>
      <c r="CT37" s="1294"/>
      <c r="CU37" s="1295"/>
      <c r="CV37" s="1295"/>
      <c r="CW37" s="1295"/>
      <c r="CX37" s="1295"/>
      <c r="CY37" s="1295"/>
      <c r="CZ37" s="1295"/>
      <c r="DA37" s="1296"/>
      <c r="DB37" s="1460"/>
      <c r="DC37" s="1461"/>
      <c r="DD37" s="1461"/>
      <c r="DE37" s="1461"/>
      <c r="DF37" s="1461"/>
      <c r="DG37" s="1461"/>
      <c r="DH37" s="1461"/>
      <c r="DI37" s="1461"/>
      <c r="DJ37" s="1461"/>
      <c r="DK37" s="1461"/>
      <c r="DL37" s="1461"/>
      <c r="DM37" s="1461"/>
      <c r="DN37" s="1461"/>
      <c r="DO37" s="1461"/>
      <c r="DP37" s="1461"/>
      <c r="DQ37" s="1461"/>
      <c r="DR37" s="1461"/>
      <c r="DS37" s="1461"/>
      <c r="DT37" s="1461"/>
      <c r="DU37" s="1461"/>
      <c r="DV37" s="1461"/>
      <c r="DW37" s="1461"/>
      <c r="DX37" s="1461"/>
      <c r="DY37" s="1461"/>
      <c r="DZ37" s="1461"/>
      <c r="EA37" s="1461"/>
      <c r="EB37" s="1461"/>
      <c r="EC37" s="1461"/>
      <c r="ED37" s="1461"/>
      <c r="EE37" s="1461"/>
      <c r="EF37" s="1461"/>
      <c r="EG37" s="1461"/>
      <c r="EH37" s="1461"/>
      <c r="EI37" s="1461"/>
      <c r="EJ37" s="1461"/>
      <c r="EK37" s="1462"/>
      <c r="EL37" s="743"/>
      <c r="EM37" s="744"/>
      <c r="EN37" s="744"/>
      <c r="EO37" s="744"/>
      <c r="EP37" s="744"/>
      <c r="EQ37" s="744"/>
      <c r="ER37" s="744"/>
      <c r="ES37" s="744"/>
      <c r="ET37" s="744"/>
      <c r="EU37" s="744"/>
      <c r="EV37" s="744"/>
      <c r="EW37" s="745"/>
      <c r="EX37" s="1230"/>
      <c r="EY37" s="1230"/>
      <c r="EZ37" s="1230"/>
      <c r="FA37" s="1230"/>
      <c r="FB37" s="1230"/>
      <c r="FC37" s="1230"/>
      <c r="FD37" s="1230"/>
      <c r="FE37" s="1230"/>
      <c r="FF37" s="1230"/>
      <c r="FG37" s="1230"/>
      <c r="FH37" s="1230"/>
      <c r="FI37" s="1231"/>
      <c r="FK37" s="1216"/>
      <c r="FL37" s="903"/>
      <c r="FM37" s="903"/>
      <c r="FN37" s="903"/>
      <c r="FO37" s="903"/>
      <c r="FP37" s="903"/>
      <c r="FQ37" s="903"/>
      <c r="FR37" s="903"/>
      <c r="FS37" s="903"/>
      <c r="FT37" s="903"/>
      <c r="FU37" s="903"/>
      <c r="FV37" s="903"/>
      <c r="FW37" s="903"/>
      <c r="FX37" s="903"/>
      <c r="FY37" s="903"/>
      <c r="FZ37" s="903"/>
      <c r="GA37" s="903"/>
      <c r="GB37" s="903"/>
      <c r="GC37" s="903"/>
      <c r="GD37" s="903"/>
      <c r="GE37" s="903"/>
      <c r="GF37" s="903"/>
      <c r="GG37" s="903"/>
      <c r="GH37" s="903"/>
      <c r="GI37" s="903"/>
      <c r="GJ37" s="903"/>
      <c r="GK37" s="1217"/>
    </row>
    <row r="38" spans="1:193" ht="4.5" customHeight="1" x14ac:dyDescent="0.15">
      <c r="A38" s="776"/>
      <c r="B38" s="776"/>
      <c r="C38" s="776"/>
      <c r="D38" s="776"/>
      <c r="E38" s="776"/>
      <c r="F38" s="776"/>
      <c r="G38" s="776"/>
      <c r="H38" s="776"/>
      <c r="I38" s="776"/>
      <c r="J38" s="776"/>
      <c r="K38" s="776"/>
      <c r="L38" s="776"/>
      <c r="M38" s="776"/>
      <c r="N38" s="776"/>
      <c r="O38" s="776"/>
      <c r="P38" s="776"/>
      <c r="Q38" s="776"/>
      <c r="R38" s="776"/>
      <c r="S38" s="776"/>
      <c r="T38" s="776"/>
      <c r="U38" s="776"/>
      <c r="V38" s="776"/>
      <c r="W38" s="776"/>
      <c r="X38" s="776"/>
      <c r="Y38" s="776"/>
      <c r="Z38" s="776"/>
      <c r="AA38" s="776"/>
      <c r="AB38" s="776"/>
      <c r="AC38" s="776"/>
      <c r="AD38" s="776"/>
      <c r="AE38" s="776"/>
      <c r="AF38" s="776"/>
      <c r="AG38" s="776"/>
      <c r="AH38" s="776"/>
      <c r="AI38" s="776"/>
      <c r="AJ38" s="776"/>
      <c r="AK38" s="776"/>
      <c r="AL38" s="776"/>
      <c r="AM38" s="776"/>
      <c r="AN38" s="776"/>
      <c r="AO38" s="776"/>
      <c r="AP38" s="776"/>
      <c r="AQ38" s="776"/>
      <c r="AR38" s="776"/>
      <c r="CT38" s="1294"/>
      <c r="CU38" s="1295"/>
      <c r="CV38" s="1295"/>
      <c r="CW38" s="1295"/>
      <c r="CX38" s="1295"/>
      <c r="CY38" s="1295"/>
      <c r="CZ38" s="1295"/>
      <c r="DA38" s="1296"/>
      <c r="DB38" s="1460"/>
      <c r="DC38" s="1461"/>
      <c r="DD38" s="1461"/>
      <c r="DE38" s="1461"/>
      <c r="DF38" s="1461"/>
      <c r="DG38" s="1461"/>
      <c r="DH38" s="1461"/>
      <c r="DI38" s="1461"/>
      <c r="DJ38" s="1461"/>
      <c r="DK38" s="1461"/>
      <c r="DL38" s="1461"/>
      <c r="DM38" s="1461"/>
      <c r="DN38" s="1461"/>
      <c r="DO38" s="1461"/>
      <c r="DP38" s="1461"/>
      <c r="DQ38" s="1461"/>
      <c r="DR38" s="1461"/>
      <c r="DS38" s="1461"/>
      <c r="DT38" s="1461"/>
      <c r="DU38" s="1461"/>
      <c r="DV38" s="1461"/>
      <c r="DW38" s="1461"/>
      <c r="DX38" s="1461"/>
      <c r="DY38" s="1461"/>
      <c r="DZ38" s="1461"/>
      <c r="EA38" s="1461"/>
      <c r="EB38" s="1461"/>
      <c r="EC38" s="1461"/>
      <c r="ED38" s="1461"/>
      <c r="EE38" s="1461"/>
      <c r="EF38" s="1461"/>
      <c r="EG38" s="1461"/>
      <c r="EH38" s="1461"/>
      <c r="EI38" s="1461"/>
      <c r="EJ38" s="1461"/>
      <c r="EK38" s="1462"/>
      <c r="EL38" s="743"/>
      <c r="EM38" s="744"/>
      <c r="EN38" s="744"/>
      <c r="EO38" s="744"/>
      <c r="EP38" s="744"/>
      <c r="EQ38" s="744"/>
      <c r="ER38" s="744"/>
      <c r="ES38" s="744"/>
      <c r="ET38" s="744"/>
      <c r="EU38" s="744"/>
      <c r="EV38" s="744"/>
      <c r="EW38" s="745"/>
      <c r="EX38" s="1230"/>
      <c r="EY38" s="1230"/>
      <c r="EZ38" s="1230"/>
      <c r="FA38" s="1230"/>
      <c r="FB38" s="1230"/>
      <c r="FC38" s="1230"/>
      <c r="FD38" s="1230"/>
      <c r="FE38" s="1230"/>
      <c r="FF38" s="1230"/>
      <c r="FG38" s="1230"/>
      <c r="FH38" s="1230"/>
      <c r="FI38" s="1231"/>
      <c r="FK38" s="1216"/>
      <c r="FL38" s="903"/>
      <c r="FM38" s="903"/>
      <c r="FN38" s="903"/>
      <c r="FO38" s="903"/>
      <c r="FP38" s="903"/>
      <c r="FQ38" s="903"/>
      <c r="FR38" s="903"/>
      <c r="FS38" s="903"/>
      <c r="FT38" s="903"/>
      <c r="FU38" s="903"/>
      <c r="FV38" s="903"/>
      <c r="FW38" s="903"/>
      <c r="FX38" s="903"/>
      <c r="FY38" s="903"/>
      <c r="FZ38" s="903"/>
      <c r="GA38" s="903"/>
      <c r="GB38" s="903"/>
      <c r="GC38" s="903"/>
      <c r="GD38" s="903"/>
      <c r="GE38" s="903"/>
      <c r="GF38" s="903"/>
      <c r="GG38" s="903"/>
      <c r="GH38" s="903"/>
      <c r="GI38" s="903"/>
      <c r="GJ38" s="903"/>
      <c r="GK38" s="1217"/>
    </row>
    <row r="39" spans="1:193" ht="4.5" customHeight="1" x14ac:dyDescent="0.15">
      <c r="A39" s="1244" t="s">
        <v>0</v>
      </c>
      <c r="B39" s="1245"/>
      <c r="C39" s="1245"/>
      <c r="D39" s="1245"/>
      <c r="E39" s="1245"/>
      <c r="F39" s="1245"/>
      <c r="G39" s="1245"/>
      <c r="H39" s="1245"/>
      <c r="I39" s="1245"/>
      <c r="J39" s="1246"/>
      <c r="K39" s="1247" t="s">
        <v>99</v>
      </c>
      <c r="L39" s="1248"/>
      <c r="M39" s="1248"/>
      <c r="N39" s="1248"/>
      <c r="O39" s="1248"/>
      <c r="P39" s="1248"/>
      <c r="Q39" s="1248"/>
      <c r="R39" s="1248"/>
      <c r="S39" s="1248"/>
      <c r="T39" s="1248"/>
      <c r="U39" s="1248"/>
      <c r="V39" s="1249"/>
      <c r="W39" s="1247" t="s">
        <v>100</v>
      </c>
      <c r="X39" s="1248"/>
      <c r="Y39" s="1248"/>
      <c r="Z39" s="1248"/>
      <c r="AA39" s="1248"/>
      <c r="AB39" s="1248"/>
      <c r="AC39" s="1248"/>
      <c r="AD39" s="1248"/>
      <c r="AE39" s="1248"/>
      <c r="AF39" s="1248"/>
      <c r="AG39" s="1248"/>
      <c r="AH39" s="1249"/>
      <c r="AI39" s="1247" t="s">
        <v>101</v>
      </c>
      <c r="AJ39" s="1248"/>
      <c r="AK39" s="1248"/>
      <c r="AL39" s="1248"/>
      <c r="AM39" s="1248"/>
      <c r="AN39" s="1248"/>
      <c r="AO39" s="1248"/>
      <c r="AP39" s="1248"/>
      <c r="AQ39" s="1248"/>
      <c r="AR39" s="1248"/>
      <c r="AS39" s="1248"/>
      <c r="AT39" s="1249"/>
      <c r="AU39" s="1247" t="s">
        <v>102</v>
      </c>
      <c r="AV39" s="1248"/>
      <c r="AW39" s="1248"/>
      <c r="AX39" s="1248"/>
      <c r="AY39" s="1248"/>
      <c r="AZ39" s="1248"/>
      <c r="BA39" s="1248"/>
      <c r="BB39" s="1248"/>
      <c r="BC39" s="1248"/>
      <c r="BD39" s="1248"/>
      <c r="BE39" s="1248"/>
      <c r="BF39" s="1253"/>
      <c r="BI39" s="513"/>
      <c r="BJ39" s="505"/>
      <c r="BK39" s="505"/>
      <c r="BL39" s="505"/>
      <c r="BM39" s="505"/>
      <c r="BN39" s="505"/>
      <c r="BO39" s="505"/>
      <c r="BP39" s="505"/>
      <c r="BQ39" s="505"/>
      <c r="BR39" s="505"/>
      <c r="BS39" s="505"/>
      <c r="BT39" s="505"/>
      <c r="BU39" s="505"/>
      <c r="BV39" s="505"/>
      <c r="BW39" s="505"/>
      <c r="BX39" s="505"/>
      <c r="BY39" s="505"/>
      <c r="BZ39" s="505"/>
      <c r="CA39" s="505"/>
      <c r="CB39" s="505"/>
      <c r="CC39" s="505"/>
      <c r="CD39" s="505"/>
      <c r="CE39" s="505"/>
      <c r="CF39" s="505"/>
      <c r="CG39" s="505"/>
      <c r="CH39" s="505"/>
      <c r="CI39" s="505"/>
      <c r="CJ39" s="505"/>
      <c r="CK39" s="505"/>
      <c r="CL39" s="505"/>
      <c r="CM39" s="505"/>
      <c r="CN39" s="505"/>
      <c r="CO39" s="505"/>
      <c r="CP39" s="505"/>
      <c r="CQ39" s="505"/>
      <c r="CR39" s="505"/>
      <c r="CT39" s="1294"/>
      <c r="CU39" s="1295"/>
      <c r="CV39" s="1295"/>
      <c r="CW39" s="1295"/>
      <c r="CX39" s="1295"/>
      <c r="CY39" s="1295"/>
      <c r="CZ39" s="1295"/>
      <c r="DA39" s="1296"/>
      <c r="DB39" s="1466"/>
      <c r="DC39" s="1467"/>
      <c r="DD39" s="1467"/>
      <c r="DE39" s="1467"/>
      <c r="DF39" s="1467"/>
      <c r="DG39" s="1467"/>
      <c r="DH39" s="1467"/>
      <c r="DI39" s="1467"/>
      <c r="DJ39" s="1467"/>
      <c r="DK39" s="1467"/>
      <c r="DL39" s="1467"/>
      <c r="DM39" s="1467"/>
      <c r="DN39" s="1467"/>
      <c r="DO39" s="1467"/>
      <c r="DP39" s="1467"/>
      <c r="DQ39" s="1467"/>
      <c r="DR39" s="1467"/>
      <c r="DS39" s="1467"/>
      <c r="DT39" s="1467"/>
      <c r="DU39" s="1467"/>
      <c r="DV39" s="1467"/>
      <c r="DW39" s="1467"/>
      <c r="DX39" s="1467"/>
      <c r="DY39" s="1467"/>
      <c r="DZ39" s="1467"/>
      <c r="EA39" s="1467"/>
      <c r="EB39" s="1467"/>
      <c r="EC39" s="1467"/>
      <c r="ED39" s="1467"/>
      <c r="EE39" s="1467"/>
      <c r="EF39" s="1467"/>
      <c r="EG39" s="1461"/>
      <c r="EH39" s="1461"/>
      <c r="EI39" s="1461"/>
      <c r="EJ39" s="1461"/>
      <c r="EK39" s="1462"/>
      <c r="EL39" s="743"/>
      <c r="EM39" s="744"/>
      <c r="EN39" s="744"/>
      <c r="EO39" s="744"/>
      <c r="EP39" s="744"/>
      <c r="EQ39" s="744"/>
      <c r="ER39" s="744"/>
      <c r="ES39" s="744"/>
      <c r="ET39" s="744"/>
      <c r="EU39" s="744"/>
      <c r="EV39" s="744"/>
      <c r="EW39" s="745"/>
      <c r="EX39" s="1232"/>
      <c r="EY39" s="1232"/>
      <c r="EZ39" s="1232"/>
      <c r="FA39" s="1232"/>
      <c r="FB39" s="1232"/>
      <c r="FC39" s="1232"/>
      <c r="FD39" s="1232"/>
      <c r="FE39" s="1232"/>
      <c r="FF39" s="1232"/>
      <c r="FG39" s="1232"/>
      <c r="FH39" s="1232"/>
      <c r="FI39" s="1231"/>
      <c r="FJ39" s="475"/>
      <c r="FK39" s="1218"/>
      <c r="FL39" s="904"/>
      <c r="FM39" s="904"/>
      <c r="FN39" s="904"/>
      <c r="FO39" s="904"/>
      <c r="FP39" s="904"/>
      <c r="FQ39" s="904"/>
      <c r="FR39" s="904"/>
      <c r="FS39" s="904"/>
      <c r="FT39" s="904"/>
      <c r="FU39" s="904"/>
      <c r="FV39" s="904"/>
      <c r="FW39" s="904"/>
      <c r="FX39" s="904"/>
      <c r="FY39" s="904"/>
      <c r="FZ39" s="904"/>
      <c r="GA39" s="904"/>
      <c r="GB39" s="904"/>
      <c r="GC39" s="904"/>
      <c r="GD39" s="904"/>
      <c r="GE39" s="904"/>
      <c r="GF39" s="904"/>
      <c r="GG39" s="904"/>
      <c r="GH39" s="904"/>
      <c r="GI39" s="904"/>
      <c r="GJ39" s="904"/>
      <c r="GK39" s="1219"/>
    </row>
    <row r="40" spans="1:193" ht="4.5" customHeight="1" x14ac:dyDescent="0.15">
      <c r="A40" s="632"/>
      <c r="B40" s="633"/>
      <c r="C40" s="633"/>
      <c r="D40" s="633"/>
      <c r="E40" s="633"/>
      <c r="F40" s="633"/>
      <c r="G40" s="633"/>
      <c r="H40" s="633"/>
      <c r="I40" s="633"/>
      <c r="J40" s="634"/>
      <c r="K40" s="1250"/>
      <c r="L40" s="1251"/>
      <c r="M40" s="1251"/>
      <c r="N40" s="1251"/>
      <c r="O40" s="1251"/>
      <c r="P40" s="1251"/>
      <c r="Q40" s="1251"/>
      <c r="R40" s="1251"/>
      <c r="S40" s="1251"/>
      <c r="T40" s="1251"/>
      <c r="U40" s="1251"/>
      <c r="V40" s="1252"/>
      <c r="W40" s="1250"/>
      <c r="X40" s="1251"/>
      <c r="Y40" s="1251"/>
      <c r="Z40" s="1251"/>
      <c r="AA40" s="1251"/>
      <c r="AB40" s="1251"/>
      <c r="AC40" s="1251"/>
      <c r="AD40" s="1251"/>
      <c r="AE40" s="1251"/>
      <c r="AF40" s="1251"/>
      <c r="AG40" s="1251"/>
      <c r="AH40" s="1252"/>
      <c r="AI40" s="1250"/>
      <c r="AJ40" s="1251"/>
      <c r="AK40" s="1251"/>
      <c r="AL40" s="1251"/>
      <c r="AM40" s="1251"/>
      <c r="AN40" s="1251"/>
      <c r="AO40" s="1251"/>
      <c r="AP40" s="1251"/>
      <c r="AQ40" s="1251"/>
      <c r="AR40" s="1251"/>
      <c r="AS40" s="1251"/>
      <c r="AT40" s="1252"/>
      <c r="AU40" s="1250"/>
      <c r="AV40" s="1251"/>
      <c r="AW40" s="1251"/>
      <c r="AX40" s="1251"/>
      <c r="AY40" s="1251"/>
      <c r="AZ40" s="1251"/>
      <c r="BA40" s="1251"/>
      <c r="BB40" s="1251"/>
      <c r="BC40" s="1251"/>
      <c r="BD40" s="1251"/>
      <c r="BE40" s="1251"/>
      <c r="BF40" s="1254"/>
      <c r="BI40" s="505"/>
      <c r="BJ40" s="505"/>
      <c r="BK40" s="505"/>
      <c r="BL40" s="505"/>
      <c r="BM40" s="505"/>
      <c r="BN40" s="505"/>
      <c r="BO40" s="505"/>
      <c r="BP40" s="505"/>
      <c r="BQ40" s="505"/>
      <c r="BR40" s="505"/>
      <c r="BS40" s="505"/>
      <c r="BT40" s="505"/>
      <c r="BU40" s="505"/>
      <c r="BV40" s="505"/>
      <c r="BW40" s="505"/>
      <c r="BX40" s="505"/>
      <c r="BY40" s="505"/>
      <c r="BZ40" s="505"/>
      <c r="CA40" s="505"/>
      <c r="CB40" s="505"/>
      <c r="CC40" s="505"/>
      <c r="CD40" s="505"/>
      <c r="CE40" s="505"/>
      <c r="CF40" s="505"/>
      <c r="CG40" s="505"/>
      <c r="CH40" s="505"/>
      <c r="CI40" s="505"/>
      <c r="CJ40" s="505"/>
      <c r="CK40" s="505"/>
      <c r="CL40" s="505"/>
      <c r="CM40" s="505"/>
      <c r="CN40" s="505"/>
      <c r="CO40" s="505"/>
      <c r="CP40" s="505"/>
      <c r="CQ40" s="505"/>
      <c r="CR40" s="505"/>
      <c r="CT40" s="1294"/>
      <c r="CU40" s="1295"/>
      <c r="CV40" s="1295"/>
      <c r="CW40" s="1295"/>
      <c r="CX40" s="1295"/>
      <c r="CY40" s="1295"/>
      <c r="CZ40" s="1295"/>
      <c r="DA40" s="1296"/>
      <c r="DB40" s="1071" t="s">
        <v>29</v>
      </c>
      <c r="DC40" s="1072"/>
      <c r="DD40" s="1072"/>
      <c r="DE40" s="1072"/>
      <c r="DF40" s="1072"/>
      <c r="DG40" s="1073"/>
      <c r="DH40" s="1124" t="str">
        <f>入力シート!$O$84</f>
        <v/>
      </c>
      <c r="DI40" s="1125"/>
      <c r="DJ40" s="1125"/>
      <c r="DK40" s="1125"/>
      <c r="DL40" s="1125"/>
      <c r="DM40" s="1125"/>
      <c r="DN40" s="1125"/>
      <c r="DO40" s="1125"/>
      <c r="DP40" s="1125"/>
      <c r="DQ40" s="1125"/>
      <c r="DR40" s="1125"/>
      <c r="DS40" s="1125"/>
      <c r="DT40" s="1125"/>
      <c r="DU40" s="1125"/>
      <c r="DV40" s="1125"/>
      <c r="DW40" s="1125"/>
      <c r="DX40" s="1125"/>
      <c r="DY40" s="1125"/>
      <c r="DZ40" s="1125"/>
      <c r="EA40" s="1125"/>
      <c r="EB40" s="1125"/>
      <c r="EC40" s="1125"/>
      <c r="ED40" s="1125"/>
      <c r="EE40" s="1125"/>
      <c r="EF40" s="1126"/>
      <c r="EG40" s="638" t="s">
        <v>24</v>
      </c>
      <c r="EH40" s="720"/>
      <c r="EI40" s="720"/>
      <c r="EJ40" s="720"/>
      <c r="EK40" s="720"/>
      <c r="EL40" s="720"/>
      <c r="EM40" s="720"/>
      <c r="EN40" s="720"/>
      <c r="EO40" s="720"/>
      <c r="EP40" s="720"/>
      <c r="EQ40" s="720"/>
      <c r="ER40" s="720"/>
      <c r="ES40" s="720"/>
      <c r="ET40" s="720"/>
      <c r="EU40" s="720"/>
      <c r="EV40" s="720"/>
      <c r="EW40" s="720"/>
      <c r="EX40" s="638" t="s">
        <v>158</v>
      </c>
      <c r="EY40" s="638"/>
      <c r="EZ40" s="638"/>
      <c r="FA40" s="638"/>
      <c r="FB40" s="638"/>
      <c r="FC40" s="638"/>
      <c r="FD40" s="1469" t="s">
        <v>195</v>
      </c>
      <c r="FE40" s="1072"/>
      <c r="FF40" s="1072"/>
      <c r="FG40" s="1072"/>
      <c r="FH40" s="1072"/>
      <c r="FI40" s="1470"/>
      <c r="FJ40" s="475"/>
      <c r="FK40" s="1239" t="s">
        <v>29</v>
      </c>
      <c r="FL40" s="1051"/>
      <c r="FM40" s="1051"/>
      <c r="FN40" s="1051"/>
      <c r="FO40" s="1051"/>
      <c r="FP40" s="1240"/>
      <c r="FQ40" s="1223" t="str">
        <f>IF(入力シート!$AS$9="","",入力シート!$AS$9)</f>
        <v/>
      </c>
      <c r="FR40" s="1224"/>
      <c r="FS40" s="1224"/>
      <c r="FT40" s="1224"/>
      <c r="FU40" s="1224"/>
      <c r="FV40" s="1224"/>
      <c r="FW40" s="1224"/>
      <c r="FX40" s="1224"/>
      <c r="FY40" s="1224"/>
      <c r="FZ40" s="1224"/>
      <c r="GA40" s="1224"/>
      <c r="GB40" s="1224"/>
      <c r="GC40" s="1224"/>
      <c r="GD40" s="1224"/>
      <c r="GE40" s="1224"/>
      <c r="GF40" s="1224"/>
      <c r="GG40" s="1224"/>
      <c r="GH40" s="1224"/>
      <c r="GI40" s="1224"/>
      <c r="GJ40" s="1224"/>
      <c r="GK40" s="1225"/>
    </row>
    <row r="41" spans="1:193" ht="4.5" customHeight="1" x14ac:dyDescent="0.15">
      <c r="A41" s="632"/>
      <c r="B41" s="633"/>
      <c r="C41" s="633"/>
      <c r="D41" s="633"/>
      <c r="E41" s="633"/>
      <c r="F41" s="633"/>
      <c r="G41" s="633"/>
      <c r="H41" s="633"/>
      <c r="I41" s="633"/>
      <c r="J41" s="634"/>
      <c r="K41" s="1255" t="str">
        <f>IF(入力シート!$C$13="","",入力シート!$C$13)</f>
        <v/>
      </c>
      <c r="L41" s="1256"/>
      <c r="M41" s="1256"/>
      <c r="N41" s="1256"/>
      <c r="O41" s="1256"/>
      <c r="P41" s="1256"/>
      <c r="Q41" s="1256"/>
      <c r="R41" s="1256"/>
      <c r="S41" s="1256"/>
      <c r="T41" s="1256"/>
      <c r="U41" s="1256"/>
      <c r="V41" s="1257"/>
      <c r="W41" s="1255" t="str">
        <f>IF(入力シート!$D$13="","",入力シート!$D$13)</f>
        <v/>
      </c>
      <c r="X41" s="1256"/>
      <c r="Y41" s="1256"/>
      <c r="Z41" s="1256"/>
      <c r="AA41" s="1256"/>
      <c r="AB41" s="1256"/>
      <c r="AC41" s="1256"/>
      <c r="AD41" s="1256"/>
      <c r="AE41" s="1256"/>
      <c r="AF41" s="1256"/>
      <c r="AG41" s="1256"/>
      <c r="AH41" s="1257"/>
      <c r="AI41" s="658" t="str">
        <f>IF(入力シート!$E$13="","",入力シート!$E$13)</f>
        <v/>
      </c>
      <c r="AJ41" s="659"/>
      <c r="AK41" s="659"/>
      <c r="AL41" s="659"/>
      <c r="AM41" s="659"/>
      <c r="AN41" s="659"/>
      <c r="AO41" s="659"/>
      <c r="AP41" s="659"/>
      <c r="AQ41" s="659"/>
      <c r="AR41" s="659"/>
      <c r="AS41" s="659"/>
      <c r="AT41" s="1175"/>
      <c r="AU41" s="658" t="str">
        <f>入力シート!$F$13</f>
        <v/>
      </c>
      <c r="AV41" s="659"/>
      <c r="AW41" s="659"/>
      <c r="AX41" s="659"/>
      <c r="AY41" s="659"/>
      <c r="AZ41" s="659"/>
      <c r="BA41" s="659"/>
      <c r="BB41" s="659"/>
      <c r="BC41" s="659"/>
      <c r="BD41" s="659"/>
      <c r="BE41" s="659"/>
      <c r="BF41" s="660"/>
      <c r="BI41" s="505"/>
      <c r="BJ41" s="505"/>
      <c r="BK41" s="505"/>
      <c r="BL41" s="505"/>
      <c r="BM41" s="505"/>
      <c r="BN41" s="505"/>
      <c r="BO41" s="505"/>
      <c r="BP41" s="505"/>
      <c r="BQ41" s="505"/>
      <c r="BR41" s="505"/>
      <c r="BS41" s="505"/>
      <c r="BT41" s="505"/>
      <c r="BU41" s="505"/>
      <c r="BV41" s="505"/>
      <c r="BW41" s="505"/>
      <c r="BX41" s="505"/>
      <c r="BY41" s="505"/>
      <c r="BZ41" s="505"/>
      <c r="CA41" s="505"/>
      <c r="CB41" s="505"/>
      <c r="CC41" s="505"/>
      <c r="CD41" s="505"/>
      <c r="CE41" s="505"/>
      <c r="CF41" s="505"/>
      <c r="CG41" s="505"/>
      <c r="CH41" s="505"/>
      <c r="CI41" s="505"/>
      <c r="CJ41" s="505"/>
      <c r="CK41" s="505"/>
      <c r="CL41" s="505"/>
      <c r="CM41" s="505"/>
      <c r="CN41" s="505"/>
      <c r="CO41" s="505"/>
      <c r="CP41" s="505"/>
      <c r="CQ41" s="505"/>
      <c r="CR41" s="505"/>
      <c r="CT41" s="1294"/>
      <c r="CU41" s="1295"/>
      <c r="CV41" s="1295"/>
      <c r="CW41" s="1295"/>
      <c r="CX41" s="1295"/>
      <c r="CY41" s="1295"/>
      <c r="CZ41" s="1295"/>
      <c r="DA41" s="1296"/>
      <c r="DB41" s="1074"/>
      <c r="DC41" s="946"/>
      <c r="DD41" s="946"/>
      <c r="DE41" s="946"/>
      <c r="DF41" s="946"/>
      <c r="DG41" s="1075"/>
      <c r="DH41" s="792"/>
      <c r="DI41" s="793"/>
      <c r="DJ41" s="793"/>
      <c r="DK41" s="793"/>
      <c r="DL41" s="793"/>
      <c r="DM41" s="793"/>
      <c r="DN41" s="793"/>
      <c r="DO41" s="793"/>
      <c r="DP41" s="793"/>
      <c r="DQ41" s="793"/>
      <c r="DR41" s="793"/>
      <c r="DS41" s="793"/>
      <c r="DT41" s="793"/>
      <c r="DU41" s="793"/>
      <c r="DV41" s="793"/>
      <c r="DW41" s="793"/>
      <c r="DX41" s="793"/>
      <c r="DY41" s="793"/>
      <c r="DZ41" s="793"/>
      <c r="EA41" s="793"/>
      <c r="EB41" s="793"/>
      <c r="EC41" s="793"/>
      <c r="ED41" s="793"/>
      <c r="EE41" s="793"/>
      <c r="EF41" s="794"/>
      <c r="EG41" s="720"/>
      <c r="EH41" s="720"/>
      <c r="EI41" s="720"/>
      <c r="EJ41" s="720"/>
      <c r="EK41" s="720"/>
      <c r="EL41" s="720"/>
      <c r="EM41" s="720"/>
      <c r="EN41" s="720"/>
      <c r="EO41" s="720"/>
      <c r="EP41" s="720"/>
      <c r="EQ41" s="720"/>
      <c r="ER41" s="720"/>
      <c r="ES41" s="720"/>
      <c r="ET41" s="720"/>
      <c r="EU41" s="720"/>
      <c r="EV41" s="720"/>
      <c r="EW41" s="720"/>
      <c r="EX41" s="638"/>
      <c r="EY41" s="638"/>
      <c r="EZ41" s="638"/>
      <c r="FA41" s="638"/>
      <c r="FB41" s="638"/>
      <c r="FC41" s="638"/>
      <c r="FD41" s="945"/>
      <c r="FE41" s="946"/>
      <c r="FF41" s="946"/>
      <c r="FG41" s="946"/>
      <c r="FH41" s="946"/>
      <c r="FI41" s="1077"/>
      <c r="FJ41" s="475"/>
      <c r="FK41" s="1220"/>
      <c r="FL41" s="1221"/>
      <c r="FM41" s="1221"/>
      <c r="FN41" s="1221"/>
      <c r="FO41" s="1221"/>
      <c r="FP41" s="1241"/>
      <c r="FQ41" s="792"/>
      <c r="FR41" s="793"/>
      <c r="FS41" s="793"/>
      <c r="FT41" s="793"/>
      <c r="FU41" s="793"/>
      <c r="FV41" s="793"/>
      <c r="FW41" s="793"/>
      <c r="FX41" s="793"/>
      <c r="FY41" s="793"/>
      <c r="FZ41" s="793"/>
      <c r="GA41" s="793"/>
      <c r="GB41" s="793"/>
      <c r="GC41" s="793"/>
      <c r="GD41" s="793"/>
      <c r="GE41" s="793"/>
      <c r="GF41" s="793"/>
      <c r="GG41" s="793"/>
      <c r="GH41" s="793"/>
      <c r="GI41" s="793"/>
      <c r="GJ41" s="793"/>
      <c r="GK41" s="1226"/>
    </row>
    <row r="42" spans="1:193" ht="4.5" customHeight="1" x14ac:dyDescent="0.15">
      <c r="A42" s="632"/>
      <c r="B42" s="633"/>
      <c r="C42" s="633"/>
      <c r="D42" s="633"/>
      <c r="E42" s="633"/>
      <c r="F42" s="633"/>
      <c r="G42" s="633"/>
      <c r="H42" s="633"/>
      <c r="I42" s="633"/>
      <c r="J42" s="634"/>
      <c r="K42" s="1258"/>
      <c r="L42" s="1259"/>
      <c r="M42" s="1259"/>
      <c r="N42" s="1259"/>
      <c r="O42" s="1259"/>
      <c r="P42" s="1259"/>
      <c r="Q42" s="1259"/>
      <c r="R42" s="1259"/>
      <c r="S42" s="1259"/>
      <c r="T42" s="1259"/>
      <c r="U42" s="1259"/>
      <c r="V42" s="1260"/>
      <c r="W42" s="1258"/>
      <c r="X42" s="1259"/>
      <c r="Y42" s="1259"/>
      <c r="Z42" s="1259"/>
      <c r="AA42" s="1259"/>
      <c r="AB42" s="1259"/>
      <c r="AC42" s="1259"/>
      <c r="AD42" s="1259"/>
      <c r="AE42" s="1259"/>
      <c r="AF42" s="1259"/>
      <c r="AG42" s="1259"/>
      <c r="AH42" s="1260"/>
      <c r="AI42" s="661"/>
      <c r="AJ42" s="662"/>
      <c r="AK42" s="662"/>
      <c r="AL42" s="662"/>
      <c r="AM42" s="662"/>
      <c r="AN42" s="662"/>
      <c r="AO42" s="662"/>
      <c r="AP42" s="662"/>
      <c r="AQ42" s="662"/>
      <c r="AR42" s="662"/>
      <c r="AS42" s="662"/>
      <c r="AT42" s="1176"/>
      <c r="AU42" s="661"/>
      <c r="AV42" s="662"/>
      <c r="AW42" s="662"/>
      <c r="AX42" s="662"/>
      <c r="AY42" s="662"/>
      <c r="AZ42" s="662"/>
      <c r="BA42" s="662"/>
      <c r="BB42" s="662"/>
      <c r="BC42" s="662"/>
      <c r="BD42" s="662"/>
      <c r="BE42" s="662"/>
      <c r="BF42" s="663"/>
      <c r="BI42" s="505"/>
      <c r="BJ42" s="505"/>
      <c r="BK42" s="505"/>
      <c r="BL42" s="505"/>
      <c r="BM42" s="505"/>
      <c r="BN42" s="505"/>
      <c r="BO42" s="505"/>
      <c r="BP42" s="505"/>
      <c r="BQ42" s="505"/>
      <c r="BR42" s="505"/>
      <c r="BS42" s="505"/>
      <c r="BT42" s="505"/>
      <c r="BU42" s="505"/>
      <c r="BV42" s="505"/>
      <c r="BW42" s="505"/>
      <c r="BX42" s="505"/>
      <c r="BY42" s="505"/>
      <c r="BZ42" s="505"/>
      <c r="CA42" s="505"/>
      <c r="CB42" s="505"/>
      <c r="CC42" s="505"/>
      <c r="CD42" s="505"/>
      <c r="CE42" s="505"/>
      <c r="CF42" s="505"/>
      <c r="CG42" s="505"/>
      <c r="CH42" s="505"/>
      <c r="CI42" s="505"/>
      <c r="CJ42" s="505"/>
      <c r="CK42" s="505"/>
      <c r="CL42" s="505"/>
      <c r="CM42" s="505"/>
      <c r="CN42" s="505"/>
      <c r="CO42" s="505"/>
      <c r="CP42" s="505"/>
      <c r="CQ42" s="505"/>
      <c r="CR42" s="505"/>
      <c r="CT42" s="1294"/>
      <c r="CU42" s="1295"/>
      <c r="CV42" s="1295"/>
      <c r="CW42" s="1295"/>
      <c r="CX42" s="1295"/>
      <c r="CY42" s="1295"/>
      <c r="CZ42" s="1295"/>
      <c r="DA42" s="1296"/>
      <c r="DB42" s="1074"/>
      <c r="DC42" s="946"/>
      <c r="DD42" s="946"/>
      <c r="DE42" s="946"/>
      <c r="DF42" s="946"/>
      <c r="DG42" s="1075"/>
      <c r="DH42" s="795"/>
      <c r="DI42" s="796"/>
      <c r="DJ42" s="796"/>
      <c r="DK42" s="796"/>
      <c r="DL42" s="796"/>
      <c r="DM42" s="796"/>
      <c r="DN42" s="796"/>
      <c r="DO42" s="796"/>
      <c r="DP42" s="796"/>
      <c r="DQ42" s="796"/>
      <c r="DR42" s="796"/>
      <c r="DS42" s="796"/>
      <c r="DT42" s="796"/>
      <c r="DU42" s="796"/>
      <c r="DV42" s="796"/>
      <c r="DW42" s="796"/>
      <c r="DX42" s="796"/>
      <c r="DY42" s="796"/>
      <c r="DZ42" s="796"/>
      <c r="EA42" s="796"/>
      <c r="EB42" s="796"/>
      <c r="EC42" s="796"/>
      <c r="ED42" s="796"/>
      <c r="EE42" s="796"/>
      <c r="EF42" s="797"/>
      <c r="EG42" s="720"/>
      <c r="EH42" s="720"/>
      <c r="EI42" s="720"/>
      <c r="EJ42" s="720"/>
      <c r="EK42" s="720"/>
      <c r="EL42" s="720"/>
      <c r="EM42" s="720"/>
      <c r="EN42" s="720"/>
      <c r="EO42" s="720"/>
      <c r="EP42" s="720"/>
      <c r="EQ42" s="720"/>
      <c r="ER42" s="720"/>
      <c r="ES42" s="720"/>
      <c r="ET42" s="720"/>
      <c r="EU42" s="720"/>
      <c r="EV42" s="720"/>
      <c r="EW42" s="720"/>
      <c r="EX42" s="638"/>
      <c r="EY42" s="638"/>
      <c r="EZ42" s="638"/>
      <c r="FA42" s="638"/>
      <c r="FB42" s="638"/>
      <c r="FC42" s="638"/>
      <c r="FD42" s="945"/>
      <c r="FE42" s="946"/>
      <c r="FF42" s="946"/>
      <c r="FG42" s="946"/>
      <c r="FH42" s="946"/>
      <c r="FI42" s="1077"/>
      <c r="FJ42" s="475"/>
      <c r="FK42" s="1220"/>
      <c r="FL42" s="1221"/>
      <c r="FM42" s="1221"/>
      <c r="FN42" s="1221"/>
      <c r="FO42" s="1221"/>
      <c r="FP42" s="1241"/>
      <c r="FQ42" s="795"/>
      <c r="FR42" s="796"/>
      <c r="FS42" s="796"/>
      <c r="FT42" s="796"/>
      <c r="FU42" s="796"/>
      <c r="FV42" s="796"/>
      <c r="FW42" s="796"/>
      <c r="FX42" s="796"/>
      <c r="FY42" s="796"/>
      <c r="FZ42" s="796"/>
      <c r="GA42" s="796"/>
      <c r="GB42" s="796"/>
      <c r="GC42" s="796"/>
      <c r="GD42" s="796"/>
      <c r="GE42" s="796"/>
      <c r="GF42" s="796"/>
      <c r="GG42" s="796"/>
      <c r="GH42" s="796"/>
      <c r="GI42" s="796"/>
      <c r="GJ42" s="796"/>
      <c r="GK42" s="1227"/>
    </row>
    <row r="43" spans="1:193" ht="4.5" customHeight="1" x14ac:dyDescent="0.15">
      <c r="A43" s="632"/>
      <c r="B43" s="633"/>
      <c r="C43" s="633"/>
      <c r="D43" s="633"/>
      <c r="E43" s="633"/>
      <c r="F43" s="633"/>
      <c r="G43" s="633"/>
      <c r="H43" s="633"/>
      <c r="I43" s="633"/>
      <c r="J43" s="634"/>
      <c r="K43" s="1258"/>
      <c r="L43" s="1259"/>
      <c r="M43" s="1259"/>
      <c r="N43" s="1259"/>
      <c r="O43" s="1259"/>
      <c r="P43" s="1259"/>
      <c r="Q43" s="1259"/>
      <c r="R43" s="1259"/>
      <c r="S43" s="1259"/>
      <c r="T43" s="1259"/>
      <c r="U43" s="1259"/>
      <c r="V43" s="1260"/>
      <c r="W43" s="1258"/>
      <c r="X43" s="1259"/>
      <c r="Y43" s="1259"/>
      <c r="Z43" s="1259"/>
      <c r="AA43" s="1259"/>
      <c r="AB43" s="1259"/>
      <c r="AC43" s="1259"/>
      <c r="AD43" s="1259"/>
      <c r="AE43" s="1259"/>
      <c r="AF43" s="1259"/>
      <c r="AG43" s="1259"/>
      <c r="AH43" s="1260"/>
      <c r="AI43" s="661"/>
      <c r="AJ43" s="662"/>
      <c r="AK43" s="662"/>
      <c r="AL43" s="662"/>
      <c r="AM43" s="662"/>
      <c r="AN43" s="662"/>
      <c r="AO43" s="662"/>
      <c r="AP43" s="662"/>
      <c r="AQ43" s="662"/>
      <c r="AR43" s="662"/>
      <c r="AS43" s="662"/>
      <c r="AT43" s="1176"/>
      <c r="AU43" s="661"/>
      <c r="AV43" s="662"/>
      <c r="AW43" s="662"/>
      <c r="AX43" s="662"/>
      <c r="AY43" s="662"/>
      <c r="AZ43" s="662"/>
      <c r="BA43" s="662"/>
      <c r="BB43" s="662"/>
      <c r="BC43" s="662"/>
      <c r="BD43" s="662"/>
      <c r="BE43" s="662"/>
      <c r="BF43" s="663"/>
      <c r="BG43" s="474"/>
      <c r="BH43" s="474"/>
      <c r="BI43" s="505"/>
      <c r="BJ43" s="505"/>
      <c r="BK43" s="505"/>
      <c r="BL43" s="505"/>
      <c r="BM43" s="505"/>
      <c r="BN43" s="505"/>
      <c r="BO43" s="505"/>
      <c r="BP43" s="505"/>
      <c r="BQ43" s="505"/>
      <c r="BR43" s="505"/>
      <c r="BS43" s="505"/>
      <c r="BT43" s="505"/>
      <c r="BU43" s="505"/>
      <c r="BV43" s="505"/>
      <c r="BW43" s="505"/>
      <c r="BX43" s="505"/>
      <c r="BY43" s="505"/>
      <c r="BZ43" s="505"/>
      <c r="CA43" s="505"/>
      <c r="CB43" s="505"/>
      <c r="CC43" s="505"/>
      <c r="CD43" s="505"/>
      <c r="CE43" s="505"/>
      <c r="CF43" s="505"/>
      <c r="CG43" s="505"/>
      <c r="CH43" s="505"/>
      <c r="CI43" s="505"/>
      <c r="CJ43" s="505"/>
      <c r="CK43" s="505"/>
      <c r="CL43" s="505"/>
      <c r="CM43" s="505"/>
      <c r="CN43" s="505"/>
      <c r="CO43" s="505"/>
      <c r="CP43" s="505"/>
      <c r="CQ43" s="505"/>
      <c r="CR43" s="505"/>
      <c r="CT43" s="1294"/>
      <c r="CU43" s="1295"/>
      <c r="CV43" s="1295"/>
      <c r="CW43" s="1295"/>
      <c r="CX43" s="1295"/>
      <c r="CY43" s="1295"/>
      <c r="CZ43" s="1295"/>
      <c r="DA43" s="1296"/>
      <c r="DB43" s="1061" t="s">
        <v>23</v>
      </c>
      <c r="DC43" s="1062"/>
      <c r="DD43" s="1062"/>
      <c r="DE43" s="1062"/>
      <c r="DF43" s="1062"/>
      <c r="DG43" s="1063"/>
      <c r="DH43" s="1070" t="str">
        <f>入力シート!$N$84</f>
        <v/>
      </c>
      <c r="DI43" s="1070"/>
      <c r="DJ43" s="1070"/>
      <c r="DK43" s="1070"/>
      <c r="DL43" s="1070"/>
      <c r="DM43" s="1070"/>
      <c r="DN43" s="1070"/>
      <c r="DO43" s="1070"/>
      <c r="DP43" s="1070"/>
      <c r="DQ43" s="1070"/>
      <c r="DR43" s="1070"/>
      <c r="DS43" s="1070"/>
      <c r="DT43" s="1070"/>
      <c r="DU43" s="1070"/>
      <c r="DV43" s="1070"/>
      <c r="DW43" s="1070"/>
      <c r="DX43" s="1070"/>
      <c r="DY43" s="1070"/>
      <c r="DZ43" s="1070"/>
      <c r="EA43" s="1070"/>
      <c r="EB43" s="1070"/>
      <c r="EC43" s="1070"/>
      <c r="ED43" s="1070"/>
      <c r="EE43" s="1070"/>
      <c r="EF43" s="1070"/>
      <c r="EG43" s="717" t="str">
        <f>入力シート!$Z$84</f>
        <v/>
      </c>
      <c r="EH43" s="718"/>
      <c r="EI43" s="718"/>
      <c r="EJ43" s="718"/>
      <c r="EK43" s="718"/>
      <c r="EL43" s="718"/>
      <c r="EM43" s="718"/>
      <c r="EN43" s="718"/>
      <c r="EO43" s="718"/>
      <c r="EP43" s="718"/>
      <c r="EQ43" s="718"/>
      <c r="ER43" s="718"/>
      <c r="ES43" s="718"/>
      <c r="ET43" s="718"/>
      <c r="EU43" s="718"/>
      <c r="EV43" s="718"/>
      <c r="EW43" s="718"/>
      <c r="EX43" s="719" t="str">
        <f>入力シート!$AM$84</f>
        <v/>
      </c>
      <c r="EY43" s="719"/>
      <c r="EZ43" s="719"/>
      <c r="FA43" s="719"/>
      <c r="FB43" s="719"/>
      <c r="FC43" s="719"/>
      <c r="FD43" s="1011" t="str">
        <f>入力シート!$AN$84</f>
        <v/>
      </c>
      <c r="FE43" s="879"/>
      <c r="FF43" s="879"/>
      <c r="FG43" s="879"/>
      <c r="FH43" s="879"/>
      <c r="FI43" s="809"/>
      <c r="FJ43" s="475"/>
      <c r="FK43" s="1203" t="s">
        <v>23</v>
      </c>
      <c r="FL43" s="1204"/>
      <c r="FM43" s="1204"/>
      <c r="FN43" s="1204"/>
      <c r="FO43" s="1204"/>
      <c r="FP43" s="1205"/>
      <c r="FQ43" s="1209" t="str">
        <f>IF(入力シート!$AR$9="","",入力シート!$AR$9)</f>
        <v/>
      </c>
      <c r="FR43" s="1209"/>
      <c r="FS43" s="1209"/>
      <c r="FT43" s="1209"/>
      <c r="FU43" s="1209"/>
      <c r="FV43" s="1209"/>
      <c r="FW43" s="1209"/>
      <c r="FX43" s="1209"/>
      <c r="FY43" s="1209"/>
      <c r="FZ43" s="1209"/>
      <c r="GA43" s="1209"/>
      <c r="GB43" s="1209"/>
      <c r="GC43" s="1209"/>
      <c r="GD43" s="1209"/>
      <c r="GE43" s="1209"/>
      <c r="GF43" s="1209"/>
      <c r="GG43" s="1209"/>
      <c r="GH43" s="1209"/>
      <c r="GI43" s="1209"/>
      <c r="GJ43" s="1209"/>
      <c r="GK43" s="1210"/>
    </row>
    <row r="44" spans="1:193" ht="4.5" customHeight="1" x14ac:dyDescent="0.15">
      <c r="A44" s="691"/>
      <c r="B44" s="692"/>
      <c r="C44" s="692"/>
      <c r="D44" s="692"/>
      <c r="E44" s="692"/>
      <c r="F44" s="692"/>
      <c r="G44" s="692"/>
      <c r="H44" s="692"/>
      <c r="I44" s="692"/>
      <c r="J44" s="693"/>
      <c r="K44" s="1261"/>
      <c r="L44" s="1262"/>
      <c r="M44" s="1262"/>
      <c r="N44" s="1262"/>
      <c r="O44" s="1262"/>
      <c r="P44" s="1262"/>
      <c r="Q44" s="1262"/>
      <c r="R44" s="1262"/>
      <c r="S44" s="1262"/>
      <c r="T44" s="1262"/>
      <c r="U44" s="1262"/>
      <c r="V44" s="1263"/>
      <c r="W44" s="1261"/>
      <c r="X44" s="1262"/>
      <c r="Y44" s="1262"/>
      <c r="Z44" s="1262"/>
      <c r="AA44" s="1262"/>
      <c r="AB44" s="1262"/>
      <c r="AC44" s="1262"/>
      <c r="AD44" s="1262"/>
      <c r="AE44" s="1262"/>
      <c r="AF44" s="1262"/>
      <c r="AG44" s="1262"/>
      <c r="AH44" s="1263"/>
      <c r="AI44" s="1085"/>
      <c r="AJ44" s="1086"/>
      <c r="AK44" s="1086"/>
      <c r="AL44" s="1086"/>
      <c r="AM44" s="1086"/>
      <c r="AN44" s="1086"/>
      <c r="AO44" s="1086"/>
      <c r="AP44" s="1086"/>
      <c r="AQ44" s="1086"/>
      <c r="AR44" s="1086"/>
      <c r="AS44" s="1086"/>
      <c r="AT44" s="1177"/>
      <c r="AU44" s="1085"/>
      <c r="AV44" s="1086"/>
      <c r="AW44" s="1086"/>
      <c r="AX44" s="1086"/>
      <c r="AY44" s="1086"/>
      <c r="AZ44" s="1086"/>
      <c r="BA44" s="1086"/>
      <c r="BB44" s="1086"/>
      <c r="BC44" s="1086"/>
      <c r="BD44" s="1086"/>
      <c r="BE44" s="1086"/>
      <c r="BF44" s="1087"/>
      <c r="BG44" s="474"/>
      <c r="BH44" s="474"/>
      <c r="BI44" s="505"/>
      <c r="BJ44" s="505"/>
      <c r="BK44" s="505"/>
      <c r="BL44" s="505"/>
      <c r="BM44" s="505"/>
      <c r="BN44" s="505"/>
      <c r="BO44" s="505"/>
      <c r="BP44" s="505"/>
      <c r="BQ44" s="505"/>
      <c r="BR44" s="505"/>
      <c r="BS44" s="505"/>
      <c r="BT44" s="505"/>
      <c r="BU44" s="505"/>
      <c r="BV44" s="505"/>
      <c r="BW44" s="505"/>
      <c r="BX44" s="505"/>
      <c r="BY44" s="505"/>
      <c r="BZ44" s="505"/>
      <c r="CA44" s="505"/>
      <c r="CB44" s="505"/>
      <c r="CC44" s="505"/>
      <c r="CD44" s="505"/>
      <c r="CE44" s="505"/>
      <c r="CF44" s="505"/>
      <c r="CG44" s="505"/>
      <c r="CH44" s="505"/>
      <c r="CI44" s="505"/>
      <c r="CJ44" s="505"/>
      <c r="CK44" s="505"/>
      <c r="CL44" s="505"/>
      <c r="CM44" s="505"/>
      <c r="CN44" s="505"/>
      <c r="CO44" s="505"/>
      <c r="CP44" s="505"/>
      <c r="CQ44" s="505"/>
      <c r="CR44" s="505"/>
      <c r="CT44" s="1294"/>
      <c r="CU44" s="1295"/>
      <c r="CV44" s="1295"/>
      <c r="CW44" s="1295"/>
      <c r="CX44" s="1295"/>
      <c r="CY44" s="1295"/>
      <c r="CZ44" s="1295"/>
      <c r="DA44" s="1296"/>
      <c r="DB44" s="1064"/>
      <c r="DC44" s="1065"/>
      <c r="DD44" s="1065"/>
      <c r="DE44" s="1065"/>
      <c r="DF44" s="1065"/>
      <c r="DG44" s="1066"/>
      <c r="DH44" s="616"/>
      <c r="DI44" s="616"/>
      <c r="DJ44" s="616"/>
      <c r="DK44" s="616"/>
      <c r="DL44" s="616"/>
      <c r="DM44" s="616"/>
      <c r="DN44" s="616"/>
      <c r="DO44" s="616"/>
      <c r="DP44" s="616"/>
      <c r="DQ44" s="616"/>
      <c r="DR44" s="616"/>
      <c r="DS44" s="616"/>
      <c r="DT44" s="616"/>
      <c r="DU44" s="616"/>
      <c r="DV44" s="616"/>
      <c r="DW44" s="616"/>
      <c r="DX44" s="616"/>
      <c r="DY44" s="616"/>
      <c r="DZ44" s="616"/>
      <c r="EA44" s="616"/>
      <c r="EB44" s="616"/>
      <c r="EC44" s="616"/>
      <c r="ED44" s="616"/>
      <c r="EE44" s="616"/>
      <c r="EF44" s="616"/>
      <c r="EG44" s="718"/>
      <c r="EH44" s="718"/>
      <c r="EI44" s="718"/>
      <c r="EJ44" s="718"/>
      <c r="EK44" s="718"/>
      <c r="EL44" s="718"/>
      <c r="EM44" s="718"/>
      <c r="EN44" s="718"/>
      <c r="EO44" s="718"/>
      <c r="EP44" s="718"/>
      <c r="EQ44" s="718"/>
      <c r="ER44" s="718"/>
      <c r="ES44" s="718"/>
      <c r="ET44" s="718"/>
      <c r="EU44" s="718"/>
      <c r="EV44" s="718"/>
      <c r="EW44" s="718"/>
      <c r="EX44" s="719"/>
      <c r="EY44" s="719"/>
      <c r="EZ44" s="719"/>
      <c r="FA44" s="719"/>
      <c r="FB44" s="719"/>
      <c r="FC44" s="719"/>
      <c r="FD44" s="861"/>
      <c r="FE44" s="609"/>
      <c r="FF44" s="609"/>
      <c r="FG44" s="609"/>
      <c r="FH44" s="609"/>
      <c r="FI44" s="810"/>
      <c r="FJ44" s="475"/>
      <c r="FK44" s="1206"/>
      <c r="FL44" s="1207"/>
      <c r="FM44" s="1207"/>
      <c r="FN44" s="1207"/>
      <c r="FO44" s="1207"/>
      <c r="FP44" s="1208"/>
      <c r="FQ44" s="1211"/>
      <c r="FR44" s="1211"/>
      <c r="FS44" s="1211"/>
      <c r="FT44" s="1211"/>
      <c r="FU44" s="1211"/>
      <c r="FV44" s="1211"/>
      <c r="FW44" s="1211"/>
      <c r="FX44" s="1211"/>
      <c r="FY44" s="1211"/>
      <c r="FZ44" s="1211"/>
      <c r="GA44" s="1211"/>
      <c r="GB44" s="1211"/>
      <c r="GC44" s="1211"/>
      <c r="GD44" s="1211"/>
      <c r="GE44" s="1211"/>
      <c r="GF44" s="1211"/>
      <c r="GG44" s="1211"/>
      <c r="GH44" s="1211"/>
      <c r="GI44" s="1211"/>
      <c r="GJ44" s="1211"/>
      <c r="GK44" s="1212"/>
    </row>
    <row r="45" spans="1:193" ht="4.5" customHeight="1" x14ac:dyDescent="0.15">
      <c r="A45" s="629" t="s">
        <v>1</v>
      </c>
      <c r="B45" s="630"/>
      <c r="C45" s="630"/>
      <c r="D45" s="630"/>
      <c r="E45" s="630"/>
      <c r="F45" s="630"/>
      <c r="G45" s="630"/>
      <c r="H45" s="630"/>
      <c r="I45" s="630"/>
      <c r="J45" s="631"/>
      <c r="K45" s="639" t="s">
        <v>99</v>
      </c>
      <c r="L45" s="640"/>
      <c r="M45" s="640"/>
      <c r="N45" s="640"/>
      <c r="O45" s="640"/>
      <c r="P45" s="640"/>
      <c r="Q45" s="640"/>
      <c r="R45" s="640"/>
      <c r="S45" s="640"/>
      <c r="T45" s="640"/>
      <c r="U45" s="640"/>
      <c r="V45" s="640"/>
      <c r="W45" s="640"/>
      <c r="X45" s="640"/>
      <c r="Y45" s="640"/>
      <c r="Z45" s="640"/>
      <c r="AA45" s="640"/>
      <c r="AB45" s="640"/>
      <c r="AC45" s="639" t="s">
        <v>101</v>
      </c>
      <c r="AD45" s="640"/>
      <c r="AE45" s="640"/>
      <c r="AF45" s="640"/>
      <c r="AG45" s="640"/>
      <c r="AH45" s="640"/>
      <c r="AI45" s="640"/>
      <c r="AJ45" s="640"/>
      <c r="AK45" s="640"/>
      <c r="AL45" s="640"/>
      <c r="AM45" s="640"/>
      <c r="AN45" s="640"/>
      <c r="AO45" s="640"/>
      <c r="AP45" s="640"/>
      <c r="AQ45" s="640"/>
      <c r="AR45" s="640"/>
      <c r="AS45" s="640"/>
      <c r="AT45" s="640"/>
      <c r="AU45" s="639" t="s">
        <v>102</v>
      </c>
      <c r="AV45" s="640"/>
      <c r="AW45" s="640"/>
      <c r="AX45" s="640"/>
      <c r="AY45" s="640"/>
      <c r="AZ45" s="640"/>
      <c r="BA45" s="640"/>
      <c r="BB45" s="640"/>
      <c r="BC45" s="640"/>
      <c r="BD45" s="640"/>
      <c r="BE45" s="640"/>
      <c r="BF45" s="641"/>
      <c r="BG45" s="474"/>
      <c r="BH45" s="474"/>
      <c r="BI45" s="505"/>
      <c r="BJ45" s="505"/>
      <c r="BK45" s="505"/>
      <c r="BL45" s="505"/>
      <c r="BM45" s="505"/>
      <c r="BN45" s="505"/>
      <c r="BO45" s="505"/>
      <c r="BP45" s="505"/>
      <c r="BQ45" s="505"/>
      <c r="BR45" s="505"/>
      <c r="BS45" s="505"/>
      <c r="BT45" s="505"/>
      <c r="BU45" s="505"/>
      <c r="BV45" s="505"/>
      <c r="BW45" s="505"/>
      <c r="BX45" s="505"/>
      <c r="BY45" s="505"/>
      <c r="BZ45" s="505"/>
      <c r="CA45" s="505"/>
      <c r="CB45" s="505"/>
      <c r="CC45" s="505"/>
      <c r="CD45" s="505"/>
      <c r="CE45" s="505"/>
      <c r="CF45" s="505"/>
      <c r="CG45" s="505"/>
      <c r="CH45" s="505"/>
      <c r="CI45" s="505"/>
      <c r="CJ45" s="505"/>
      <c r="CK45" s="505"/>
      <c r="CL45" s="505"/>
      <c r="CM45" s="505"/>
      <c r="CN45" s="505"/>
      <c r="CO45" s="505"/>
      <c r="CP45" s="505"/>
      <c r="CQ45" s="505"/>
      <c r="CR45" s="505"/>
      <c r="CT45" s="1294"/>
      <c r="CU45" s="1295"/>
      <c r="CV45" s="1295"/>
      <c r="CW45" s="1295"/>
      <c r="CX45" s="1295"/>
      <c r="CY45" s="1295"/>
      <c r="CZ45" s="1295"/>
      <c r="DA45" s="1296"/>
      <c r="DB45" s="1064"/>
      <c r="DC45" s="1065"/>
      <c r="DD45" s="1065"/>
      <c r="DE45" s="1065"/>
      <c r="DF45" s="1065"/>
      <c r="DG45" s="1066"/>
      <c r="DH45" s="616"/>
      <c r="DI45" s="616"/>
      <c r="DJ45" s="616"/>
      <c r="DK45" s="616"/>
      <c r="DL45" s="616"/>
      <c r="DM45" s="616"/>
      <c r="DN45" s="616"/>
      <c r="DO45" s="616"/>
      <c r="DP45" s="616"/>
      <c r="DQ45" s="616"/>
      <c r="DR45" s="616"/>
      <c r="DS45" s="616"/>
      <c r="DT45" s="616"/>
      <c r="DU45" s="616"/>
      <c r="DV45" s="616"/>
      <c r="DW45" s="616"/>
      <c r="DX45" s="616"/>
      <c r="DY45" s="616"/>
      <c r="DZ45" s="616"/>
      <c r="EA45" s="616"/>
      <c r="EB45" s="616"/>
      <c r="EC45" s="616"/>
      <c r="ED45" s="616"/>
      <c r="EE45" s="616"/>
      <c r="EF45" s="616"/>
      <c r="EG45" s="718"/>
      <c r="EH45" s="718"/>
      <c r="EI45" s="718"/>
      <c r="EJ45" s="718"/>
      <c r="EK45" s="718"/>
      <c r="EL45" s="718"/>
      <c r="EM45" s="718"/>
      <c r="EN45" s="718"/>
      <c r="EO45" s="718"/>
      <c r="EP45" s="718"/>
      <c r="EQ45" s="718"/>
      <c r="ER45" s="718"/>
      <c r="ES45" s="718"/>
      <c r="ET45" s="718"/>
      <c r="EU45" s="718"/>
      <c r="EV45" s="718"/>
      <c r="EW45" s="718"/>
      <c r="EX45" s="719"/>
      <c r="EY45" s="719"/>
      <c r="EZ45" s="719"/>
      <c r="FA45" s="719"/>
      <c r="FB45" s="719"/>
      <c r="FC45" s="719"/>
      <c r="FD45" s="861"/>
      <c r="FE45" s="609"/>
      <c r="FF45" s="609"/>
      <c r="FG45" s="609"/>
      <c r="FH45" s="609"/>
      <c r="FI45" s="810"/>
      <c r="FJ45" s="475"/>
      <c r="FK45" s="1206"/>
      <c r="FL45" s="1207"/>
      <c r="FM45" s="1207"/>
      <c r="FN45" s="1207"/>
      <c r="FO45" s="1207"/>
      <c r="FP45" s="1208"/>
      <c r="FQ45" s="1211"/>
      <c r="FR45" s="1211"/>
      <c r="FS45" s="1211"/>
      <c r="FT45" s="1211"/>
      <c r="FU45" s="1211"/>
      <c r="FV45" s="1211"/>
      <c r="FW45" s="1211"/>
      <c r="FX45" s="1211"/>
      <c r="FY45" s="1211"/>
      <c r="FZ45" s="1211"/>
      <c r="GA45" s="1211"/>
      <c r="GB45" s="1211"/>
      <c r="GC45" s="1211"/>
      <c r="GD45" s="1211"/>
      <c r="GE45" s="1211"/>
      <c r="GF45" s="1211"/>
      <c r="GG45" s="1211"/>
      <c r="GH45" s="1211"/>
      <c r="GI45" s="1211"/>
      <c r="GJ45" s="1211"/>
      <c r="GK45" s="1212"/>
    </row>
    <row r="46" spans="1:193" ht="4.5" customHeight="1" x14ac:dyDescent="0.15">
      <c r="A46" s="632"/>
      <c r="B46" s="633"/>
      <c r="C46" s="633"/>
      <c r="D46" s="633"/>
      <c r="E46" s="633"/>
      <c r="F46" s="633"/>
      <c r="G46" s="633"/>
      <c r="H46" s="633"/>
      <c r="I46" s="633"/>
      <c r="J46" s="634"/>
      <c r="K46" s="642"/>
      <c r="L46" s="643"/>
      <c r="M46" s="643"/>
      <c r="N46" s="643"/>
      <c r="O46" s="643"/>
      <c r="P46" s="643"/>
      <c r="Q46" s="643"/>
      <c r="R46" s="643"/>
      <c r="S46" s="643"/>
      <c r="T46" s="643"/>
      <c r="U46" s="643"/>
      <c r="V46" s="643"/>
      <c r="W46" s="643"/>
      <c r="X46" s="643"/>
      <c r="Y46" s="643"/>
      <c r="Z46" s="643"/>
      <c r="AA46" s="643"/>
      <c r="AB46" s="643"/>
      <c r="AC46" s="642"/>
      <c r="AD46" s="643"/>
      <c r="AE46" s="643"/>
      <c r="AF46" s="643"/>
      <c r="AG46" s="643"/>
      <c r="AH46" s="643"/>
      <c r="AI46" s="643"/>
      <c r="AJ46" s="643"/>
      <c r="AK46" s="643"/>
      <c r="AL46" s="643"/>
      <c r="AM46" s="643"/>
      <c r="AN46" s="643"/>
      <c r="AO46" s="643"/>
      <c r="AP46" s="643"/>
      <c r="AQ46" s="643"/>
      <c r="AR46" s="643"/>
      <c r="AS46" s="643"/>
      <c r="AT46" s="643"/>
      <c r="AU46" s="642"/>
      <c r="AV46" s="643"/>
      <c r="AW46" s="643"/>
      <c r="AX46" s="643"/>
      <c r="AY46" s="643"/>
      <c r="AZ46" s="643"/>
      <c r="BA46" s="643"/>
      <c r="BB46" s="643"/>
      <c r="BC46" s="643"/>
      <c r="BD46" s="643"/>
      <c r="BE46" s="643"/>
      <c r="BF46" s="644"/>
      <c r="BG46" s="474"/>
      <c r="BH46" s="474"/>
      <c r="BI46" s="505"/>
      <c r="BJ46" s="505"/>
      <c r="BK46" s="505"/>
      <c r="BL46" s="505"/>
      <c r="BM46" s="505"/>
      <c r="BN46" s="505"/>
      <c r="BO46" s="505"/>
      <c r="BP46" s="505"/>
      <c r="BQ46" s="505"/>
      <c r="BR46" s="505"/>
      <c r="BS46" s="505"/>
      <c r="BT46" s="505"/>
      <c r="BU46" s="505"/>
      <c r="BV46" s="505"/>
      <c r="BW46" s="505"/>
      <c r="BX46" s="505"/>
      <c r="BY46" s="505"/>
      <c r="BZ46" s="505"/>
      <c r="CA46" s="505"/>
      <c r="CB46" s="505"/>
      <c r="CC46" s="505"/>
      <c r="CD46" s="505"/>
      <c r="CE46" s="505"/>
      <c r="CF46" s="505"/>
      <c r="CG46" s="505"/>
      <c r="CH46" s="505"/>
      <c r="CI46" s="505"/>
      <c r="CJ46" s="505"/>
      <c r="CK46" s="505"/>
      <c r="CL46" s="505"/>
      <c r="CM46" s="505"/>
      <c r="CN46" s="505"/>
      <c r="CO46" s="505"/>
      <c r="CP46" s="505"/>
      <c r="CQ46" s="505"/>
      <c r="CR46" s="505"/>
      <c r="CT46" s="1294"/>
      <c r="CU46" s="1295"/>
      <c r="CV46" s="1295"/>
      <c r="CW46" s="1295"/>
      <c r="CX46" s="1295"/>
      <c r="CY46" s="1295"/>
      <c r="CZ46" s="1295"/>
      <c r="DA46" s="1296"/>
      <c r="DB46" s="1064"/>
      <c r="DC46" s="1065"/>
      <c r="DD46" s="1065"/>
      <c r="DE46" s="1065"/>
      <c r="DF46" s="1065"/>
      <c r="DG46" s="1066"/>
      <c r="DH46" s="616"/>
      <c r="DI46" s="616"/>
      <c r="DJ46" s="616"/>
      <c r="DK46" s="616"/>
      <c r="DL46" s="616"/>
      <c r="DM46" s="616"/>
      <c r="DN46" s="616"/>
      <c r="DO46" s="616"/>
      <c r="DP46" s="616"/>
      <c r="DQ46" s="616"/>
      <c r="DR46" s="616"/>
      <c r="DS46" s="616"/>
      <c r="DT46" s="616"/>
      <c r="DU46" s="616"/>
      <c r="DV46" s="616"/>
      <c r="DW46" s="616"/>
      <c r="DX46" s="616"/>
      <c r="DY46" s="616"/>
      <c r="DZ46" s="616"/>
      <c r="EA46" s="616"/>
      <c r="EB46" s="616"/>
      <c r="EC46" s="616"/>
      <c r="ED46" s="616"/>
      <c r="EE46" s="616"/>
      <c r="EF46" s="616"/>
      <c r="EG46" s="718"/>
      <c r="EH46" s="718"/>
      <c r="EI46" s="718"/>
      <c r="EJ46" s="718"/>
      <c r="EK46" s="718"/>
      <c r="EL46" s="718"/>
      <c r="EM46" s="718"/>
      <c r="EN46" s="718"/>
      <c r="EO46" s="718"/>
      <c r="EP46" s="718"/>
      <c r="EQ46" s="718"/>
      <c r="ER46" s="718"/>
      <c r="ES46" s="718"/>
      <c r="ET46" s="718"/>
      <c r="EU46" s="718"/>
      <c r="EV46" s="718"/>
      <c r="EW46" s="718"/>
      <c r="EX46" s="719"/>
      <c r="EY46" s="719"/>
      <c r="EZ46" s="719"/>
      <c r="FA46" s="719"/>
      <c r="FB46" s="719"/>
      <c r="FC46" s="719"/>
      <c r="FD46" s="861"/>
      <c r="FE46" s="609"/>
      <c r="FF46" s="609"/>
      <c r="FG46" s="609"/>
      <c r="FH46" s="609"/>
      <c r="FI46" s="810"/>
      <c r="FJ46" s="475"/>
      <c r="FK46" s="1206"/>
      <c r="FL46" s="1207"/>
      <c r="FM46" s="1207"/>
      <c r="FN46" s="1207"/>
      <c r="FO46" s="1207"/>
      <c r="FP46" s="1208"/>
      <c r="FQ46" s="1211"/>
      <c r="FR46" s="1211"/>
      <c r="FS46" s="1211"/>
      <c r="FT46" s="1211"/>
      <c r="FU46" s="1211"/>
      <c r="FV46" s="1211"/>
      <c r="FW46" s="1211"/>
      <c r="FX46" s="1211"/>
      <c r="FY46" s="1211"/>
      <c r="FZ46" s="1211"/>
      <c r="GA46" s="1211"/>
      <c r="GB46" s="1211"/>
      <c r="GC46" s="1211"/>
      <c r="GD46" s="1211"/>
      <c r="GE46" s="1211"/>
      <c r="GF46" s="1211"/>
      <c r="GG46" s="1211"/>
      <c r="GH46" s="1211"/>
      <c r="GI46" s="1211"/>
      <c r="GJ46" s="1211"/>
      <c r="GK46" s="1212"/>
    </row>
    <row r="47" spans="1:193" ht="4.5" customHeight="1" x14ac:dyDescent="0.15">
      <c r="A47" s="632"/>
      <c r="B47" s="633"/>
      <c r="C47" s="633"/>
      <c r="D47" s="633"/>
      <c r="E47" s="633"/>
      <c r="F47" s="633"/>
      <c r="G47" s="633"/>
      <c r="H47" s="633"/>
      <c r="I47" s="633"/>
      <c r="J47" s="634"/>
      <c r="K47" s="658" t="str">
        <f>IF(入力シート!$C$14="","",入力シート!$C$14)</f>
        <v/>
      </c>
      <c r="L47" s="659"/>
      <c r="M47" s="659"/>
      <c r="N47" s="659"/>
      <c r="O47" s="659"/>
      <c r="P47" s="659"/>
      <c r="Q47" s="659"/>
      <c r="R47" s="659"/>
      <c r="S47" s="659"/>
      <c r="T47" s="659"/>
      <c r="U47" s="659"/>
      <c r="V47" s="659"/>
      <c r="W47" s="659"/>
      <c r="X47" s="659"/>
      <c r="Y47" s="659"/>
      <c r="Z47" s="659"/>
      <c r="AA47" s="659"/>
      <c r="AB47" s="1175"/>
      <c r="AC47" s="658" t="str">
        <f>IF(入力シート!$E$14="","",入力シート!$E$14)</f>
        <v/>
      </c>
      <c r="AD47" s="659"/>
      <c r="AE47" s="659"/>
      <c r="AF47" s="659"/>
      <c r="AG47" s="659"/>
      <c r="AH47" s="659"/>
      <c r="AI47" s="659"/>
      <c r="AJ47" s="659"/>
      <c r="AK47" s="659"/>
      <c r="AL47" s="659"/>
      <c r="AM47" s="659"/>
      <c r="AN47" s="659"/>
      <c r="AO47" s="659"/>
      <c r="AP47" s="659"/>
      <c r="AQ47" s="659"/>
      <c r="AR47" s="659"/>
      <c r="AS47" s="659"/>
      <c r="AT47" s="1175"/>
      <c r="AU47" s="658" t="str">
        <f>入力シート!$F$14</f>
        <v/>
      </c>
      <c r="AV47" s="659"/>
      <c r="AW47" s="659"/>
      <c r="AX47" s="659"/>
      <c r="AY47" s="659"/>
      <c r="AZ47" s="659"/>
      <c r="BA47" s="659"/>
      <c r="BB47" s="659"/>
      <c r="BC47" s="659"/>
      <c r="BD47" s="659"/>
      <c r="BE47" s="659"/>
      <c r="BF47" s="660"/>
      <c r="BG47" s="474"/>
      <c r="BH47" s="474"/>
      <c r="BI47" s="505"/>
      <c r="BJ47" s="505"/>
      <c r="BK47" s="505"/>
      <c r="BL47" s="505"/>
      <c r="BM47" s="505"/>
      <c r="BN47" s="505"/>
      <c r="BO47" s="505"/>
      <c r="BP47" s="505"/>
      <c r="BQ47" s="505"/>
      <c r="BR47" s="505"/>
      <c r="BS47" s="505"/>
      <c r="BT47" s="505"/>
      <c r="BU47" s="505"/>
      <c r="BV47" s="505"/>
      <c r="BW47" s="505"/>
      <c r="BX47" s="505"/>
      <c r="BY47" s="505"/>
      <c r="BZ47" s="505"/>
      <c r="CA47" s="505"/>
      <c r="CB47" s="505"/>
      <c r="CC47" s="505"/>
      <c r="CD47" s="505"/>
      <c r="CE47" s="505"/>
      <c r="CF47" s="505"/>
      <c r="CG47" s="505"/>
      <c r="CH47" s="505"/>
      <c r="CI47" s="505"/>
      <c r="CJ47" s="505"/>
      <c r="CK47" s="505"/>
      <c r="CL47" s="505"/>
      <c r="CM47" s="505"/>
      <c r="CN47" s="505"/>
      <c r="CO47" s="505"/>
      <c r="CP47" s="505"/>
      <c r="CQ47" s="505"/>
      <c r="CR47" s="505"/>
      <c r="CT47" s="1294"/>
      <c r="CU47" s="1295"/>
      <c r="CV47" s="1295"/>
      <c r="CW47" s="1295"/>
      <c r="CX47" s="1295"/>
      <c r="CY47" s="1295"/>
      <c r="CZ47" s="1295"/>
      <c r="DA47" s="1296"/>
      <c r="DB47" s="1064"/>
      <c r="DC47" s="1065"/>
      <c r="DD47" s="1065"/>
      <c r="DE47" s="1065"/>
      <c r="DF47" s="1065"/>
      <c r="DG47" s="1066"/>
      <c r="DH47" s="616"/>
      <c r="DI47" s="616"/>
      <c r="DJ47" s="616"/>
      <c r="DK47" s="616"/>
      <c r="DL47" s="616"/>
      <c r="DM47" s="616"/>
      <c r="DN47" s="616"/>
      <c r="DO47" s="616"/>
      <c r="DP47" s="616"/>
      <c r="DQ47" s="616"/>
      <c r="DR47" s="616"/>
      <c r="DS47" s="616"/>
      <c r="DT47" s="616"/>
      <c r="DU47" s="616"/>
      <c r="DV47" s="616"/>
      <c r="DW47" s="616"/>
      <c r="DX47" s="616"/>
      <c r="DY47" s="616"/>
      <c r="DZ47" s="616"/>
      <c r="EA47" s="616"/>
      <c r="EB47" s="616"/>
      <c r="EC47" s="616"/>
      <c r="ED47" s="616"/>
      <c r="EE47" s="616"/>
      <c r="EF47" s="616"/>
      <c r="EG47" s="718"/>
      <c r="EH47" s="718"/>
      <c r="EI47" s="718"/>
      <c r="EJ47" s="718"/>
      <c r="EK47" s="718"/>
      <c r="EL47" s="718"/>
      <c r="EM47" s="718"/>
      <c r="EN47" s="718"/>
      <c r="EO47" s="718"/>
      <c r="EP47" s="718"/>
      <c r="EQ47" s="718"/>
      <c r="ER47" s="718"/>
      <c r="ES47" s="718"/>
      <c r="ET47" s="718"/>
      <c r="EU47" s="718"/>
      <c r="EV47" s="718"/>
      <c r="EW47" s="718"/>
      <c r="EX47" s="719"/>
      <c r="EY47" s="719"/>
      <c r="EZ47" s="719"/>
      <c r="FA47" s="719"/>
      <c r="FB47" s="719"/>
      <c r="FC47" s="719"/>
      <c r="FD47" s="861"/>
      <c r="FE47" s="609"/>
      <c r="FF47" s="609"/>
      <c r="FG47" s="609"/>
      <c r="FH47" s="609"/>
      <c r="FI47" s="810"/>
      <c r="FJ47" s="475"/>
      <c r="FK47" s="1206"/>
      <c r="FL47" s="1207"/>
      <c r="FM47" s="1207"/>
      <c r="FN47" s="1207"/>
      <c r="FO47" s="1207"/>
      <c r="FP47" s="1208"/>
      <c r="FQ47" s="1211"/>
      <c r="FR47" s="1211"/>
      <c r="FS47" s="1211"/>
      <c r="FT47" s="1211"/>
      <c r="FU47" s="1211"/>
      <c r="FV47" s="1211"/>
      <c r="FW47" s="1211"/>
      <c r="FX47" s="1211"/>
      <c r="FY47" s="1211"/>
      <c r="FZ47" s="1211"/>
      <c r="GA47" s="1211"/>
      <c r="GB47" s="1211"/>
      <c r="GC47" s="1211"/>
      <c r="GD47" s="1211"/>
      <c r="GE47" s="1211"/>
      <c r="GF47" s="1211"/>
      <c r="GG47" s="1211"/>
      <c r="GH47" s="1211"/>
      <c r="GI47" s="1211"/>
      <c r="GJ47" s="1211"/>
      <c r="GK47" s="1212"/>
    </row>
    <row r="48" spans="1:193" ht="4.5" customHeight="1" x14ac:dyDescent="0.15">
      <c r="A48" s="632"/>
      <c r="B48" s="633"/>
      <c r="C48" s="633"/>
      <c r="D48" s="633"/>
      <c r="E48" s="633"/>
      <c r="F48" s="633"/>
      <c r="G48" s="633"/>
      <c r="H48" s="633"/>
      <c r="I48" s="633"/>
      <c r="J48" s="634"/>
      <c r="K48" s="661"/>
      <c r="L48" s="662"/>
      <c r="M48" s="662"/>
      <c r="N48" s="662"/>
      <c r="O48" s="662"/>
      <c r="P48" s="662"/>
      <c r="Q48" s="662"/>
      <c r="R48" s="662"/>
      <c r="S48" s="662"/>
      <c r="T48" s="662"/>
      <c r="U48" s="662"/>
      <c r="V48" s="662"/>
      <c r="W48" s="662"/>
      <c r="X48" s="662"/>
      <c r="Y48" s="662"/>
      <c r="Z48" s="662"/>
      <c r="AA48" s="662"/>
      <c r="AB48" s="1176"/>
      <c r="AC48" s="661"/>
      <c r="AD48" s="662"/>
      <c r="AE48" s="662"/>
      <c r="AF48" s="662"/>
      <c r="AG48" s="662"/>
      <c r="AH48" s="662"/>
      <c r="AI48" s="662"/>
      <c r="AJ48" s="662"/>
      <c r="AK48" s="662"/>
      <c r="AL48" s="662"/>
      <c r="AM48" s="662"/>
      <c r="AN48" s="662"/>
      <c r="AO48" s="662"/>
      <c r="AP48" s="662"/>
      <c r="AQ48" s="662"/>
      <c r="AR48" s="662"/>
      <c r="AS48" s="662"/>
      <c r="AT48" s="1176"/>
      <c r="AU48" s="661"/>
      <c r="AV48" s="662"/>
      <c r="AW48" s="662"/>
      <c r="AX48" s="662"/>
      <c r="AY48" s="662"/>
      <c r="AZ48" s="662"/>
      <c r="BA48" s="662"/>
      <c r="BB48" s="662"/>
      <c r="BC48" s="662"/>
      <c r="BD48" s="662"/>
      <c r="BE48" s="662"/>
      <c r="BF48" s="663"/>
      <c r="BG48" s="474"/>
      <c r="BH48" s="474"/>
      <c r="BI48" s="505"/>
      <c r="BJ48" s="505"/>
      <c r="BK48" s="505"/>
      <c r="BL48" s="505"/>
      <c r="BM48" s="505"/>
      <c r="BN48" s="505"/>
      <c r="BO48" s="505"/>
      <c r="BP48" s="505"/>
      <c r="BQ48" s="505"/>
      <c r="BR48" s="505"/>
      <c r="BS48" s="505"/>
      <c r="BT48" s="505"/>
      <c r="BU48" s="505"/>
      <c r="BV48" s="505"/>
      <c r="BW48" s="505"/>
      <c r="BX48" s="505"/>
      <c r="BY48" s="505"/>
      <c r="BZ48" s="505"/>
      <c r="CA48" s="505"/>
      <c r="CB48" s="505"/>
      <c r="CC48" s="505"/>
      <c r="CD48" s="505"/>
      <c r="CE48" s="505"/>
      <c r="CF48" s="505"/>
      <c r="CG48" s="505"/>
      <c r="CH48" s="505"/>
      <c r="CI48" s="505"/>
      <c r="CJ48" s="505"/>
      <c r="CK48" s="505"/>
      <c r="CL48" s="505"/>
      <c r="CM48" s="505"/>
      <c r="CN48" s="505"/>
      <c r="CO48" s="505"/>
      <c r="CP48" s="505"/>
      <c r="CQ48" s="505"/>
      <c r="CR48" s="505"/>
      <c r="CT48" s="1294"/>
      <c r="CU48" s="1295"/>
      <c r="CV48" s="1295"/>
      <c r="CW48" s="1295"/>
      <c r="CX48" s="1295"/>
      <c r="CY48" s="1295"/>
      <c r="CZ48" s="1295"/>
      <c r="DA48" s="1296"/>
      <c r="DB48" s="1067"/>
      <c r="DC48" s="1068"/>
      <c r="DD48" s="1068"/>
      <c r="DE48" s="1068"/>
      <c r="DF48" s="1068"/>
      <c r="DG48" s="1069"/>
      <c r="DH48" s="616"/>
      <c r="DI48" s="616"/>
      <c r="DJ48" s="616"/>
      <c r="DK48" s="616"/>
      <c r="DL48" s="616"/>
      <c r="DM48" s="616"/>
      <c r="DN48" s="616"/>
      <c r="DO48" s="616"/>
      <c r="DP48" s="616"/>
      <c r="DQ48" s="616"/>
      <c r="DR48" s="616"/>
      <c r="DS48" s="616"/>
      <c r="DT48" s="616"/>
      <c r="DU48" s="616"/>
      <c r="DV48" s="616"/>
      <c r="DW48" s="616"/>
      <c r="DX48" s="616"/>
      <c r="DY48" s="616"/>
      <c r="DZ48" s="616"/>
      <c r="EA48" s="616"/>
      <c r="EB48" s="616"/>
      <c r="EC48" s="616"/>
      <c r="ED48" s="616"/>
      <c r="EE48" s="616"/>
      <c r="EF48" s="616"/>
      <c r="EG48" s="718"/>
      <c r="EH48" s="718"/>
      <c r="EI48" s="718"/>
      <c r="EJ48" s="718"/>
      <c r="EK48" s="718"/>
      <c r="EL48" s="718"/>
      <c r="EM48" s="718"/>
      <c r="EN48" s="718"/>
      <c r="EO48" s="718"/>
      <c r="EP48" s="718"/>
      <c r="EQ48" s="718"/>
      <c r="ER48" s="718"/>
      <c r="ES48" s="718"/>
      <c r="ET48" s="718"/>
      <c r="EU48" s="718"/>
      <c r="EV48" s="718"/>
      <c r="EW48" s="718"/>
      <c r="EX48" s="719"/>
      <c r="EY48" s="719"/>
      <c r="EZ48" s="719"/>
      <c r="FA48" s="719"/>
      <c r="FB48" s="719"/>
      <c r="FC48" s="719"/>
      <c r="FD48" s="863"/>
      <c r="FE48" s="864"/>
      <c r="FF48" s="864"/>
      <c r="FG48" s="864"/>
      <c r="FH48" s="864"/>
      <c r="FI48" s="811"/>
      <c r="FJ48" s="475"/>
      <c r="FK48" s="1451"/>
      <c r="FL48" s="1452"/>
      <c r="FM48" s="1452"/>
      <c r="FN48" s="1452"/>
      <c r="FO48" s="1452"/>
      <c r="FP48" s="1453"/>
      <c r="FQ48" s="1454"/>
      <c r="FR48" s="1454"/>
      <c r="FS48" s="1454"/>
      <c r="FT48" s="1454"/>
      <c r="FU48" s="1454"/>
      <c r="FV48" s="1454"/>
      <c r="FW48" s="1454"/>
      <c r="FX48" s="1454"/>
      <c r="FY48" s="1454"/>
      <c r="FZ48" s="1454"/>
      <c r="GA48" s="1454"/>
      <c r="GB48" s="1454"/>
      <c r="GC48" s="1454"/>
      <c r="GD48" s="1454"/>
      <c r="GE48" s="1454"/>
      <c r="GF48" s="1454"/>
      <c r="GG48" s="1454"/>
      <c r="GH48" s="1454"/>
      <c r="GI48" s="1454"/>
      <c r="GJ48" s="1454"/>
      <c r="GK48" s="1455"/>
    </row>
    <row r="49" spans="1:193" ht="4.5" customHeight="1" x14ac:dyDescent="0.15">
      <c r="A49" s="632"/>
      <c r="B49" s="633"/>
      <c r="C49" s="633"/>
      <c r="D49" s="633"/>
      <c r="E49" s="633"/>
      <c r="F49" s="633"/>
      <c r="G49" s="633"/>
      <c r="H49" s="633"/>
      <c r="I49" s="633"/>
      <c r="J49" s="634"/>
      <c r="K49" s="661"/>
      <c r="L49" s="662"/>
      <c r="M49" s="662"/>
      <c r="N49" s="662"/>
      <c r="O49" s="662"/>
      <c r="P49" s="662"/>
      <c r="Q49" s="662"/>
      <c r="R49" s="662"/>
      <c r="S49" s="662"/>
      <c r="T49" s="662"/>
      <c r="U49" s="662"/>
      <c r="V49" s="662"/>
      <c r="W49" s="662"/>
      <c r="X49" s="662"/>
      <c r="Y49" s="662"/>
      <c r="Z49" s="662"/>
      <c r="AA49" s="662"/>
      <c r="AB49" s="1176"/>
      <c r="AC49" s="661"/>
      <c r="AD49" s="662"/>
      <c r="AE49" s="662"/>
      <c r="AF49" s="662"/>
      <c r="AG49" s="662"/>
      <c r="AH49" s="662"/>
      <c r="AI49" s="662"/>
      <c r="AJ49" s="662"/>
      <c r="AK49" s="662"/>
      <c r="AL49" s="662"/>
      <c r="AM49" s="662"/>
      <c r="AN49" s="662"/>
      <c r="AO49" s="662"/>
      <c r="AP49" s="662"/>
      <c r="AQ49" s="662"/>
      <c r="AR49" s="662"/>
      <c r="AS49" s="662"/>
      <c r="AT49" s="1176"/>
      <c r="AU49" s="661"/>
      <c r="AV49" s="662"/>
      <c r="AW49" s="662"/>
      <c r="AX49" s="662"/>
      <c r="AY49" s="662"/>
      <c r="AZ49" s="662"/>
      <c r="BA49" s="662"/>
      <c r="BB49" s="662"/>
      <c r="BC49" s="662"/>
      <c r="BD49" s="662"/>
      <c r="BE49" s="662"/>
      <c r="BF49" s="663"/>
      <c r="BG49" s="474"/>
      <c r="BH49" s="474"/>
      <c r="BI49" s="505"/>
      <c r="BJ49" s="505"/>
      <c r="BK49" s="505"/>
      <c r="BL49" s="505"/>
      <c r="BM49" s="505"/>
      <c r="BN49" s="505"/>
      <c r="BO49" s="505"/>
      <c r="BP49" s="505"/>
      <c r="BQ49" s="505"/>
      <c r="BR49" s="505"/>
      <c r="BS49" s="505"/>
      <c r="BT49" s="505"/>
      <c r="BU49" s="505"/>
      <c r="BV49" s="505"/>
      <c r="BW49" s="505"/>
      <c r="BX49" s="505"/>
      <c r="BY49" s="505"/>
      <c r="BZ49" s="505"/>
      <c r="CA49" s="505"/>
      <c r="CB49" s="505"/>
      <c r="CC49" s="505"/>
      <c r="CD49" s="505"/>
      <c r="CE49" s="505"/>
      <c r="CF49" s="505"/>
      <c r="CG49" s="505"/>
      <c r="CH49" s="505"/>
      <c r="CI49" s="505"/>
      <c r="CJ49" s="505"/>
      <c r="CK49" s="505"/>
      <c r="CL49" s="505"/>
      <c r="CM49" s="505"/>
      <c r="CN49" s="505"/>
      <c r="CO49" s="505"/>
      <c r="CP49" s="505"/>
      <c r="CQ49" s="505"/>
      <c r="CR49" s="505"/>
      <c r="CT49" s="1294"/>
      <c r="CU49" s="1295"/>
      <c r="CV49" s="1295"/>
      <c r="CW49" s="1295"/>
      <c r="CX49" s="1295"/>
      <c r="CY49" s="1295"/>
      <c r="CZ49" s="1295"/>
      <c r="DA49" s="1296"/>
      <c r="DB49" s="1457"/>
      <c r="DC49" s="1458"/>
      <c r="DD49" s="1458"/>
      <c r="DE49" s="1458"/>
      <c r="DF49" s="1458"/>
      <c r="DG49" s="1458"/>
      <c r="DH49" s="1458"/>
      <c r="DI49" s="1458"/>
      <c r="DJ49" s="1458"/>
      <c r="DK49" s="1458"/>
      <c r="DL49" s="1458"/>
      <c r="DM49" s="1458"/>
      <c r="DN49" s="1458"/>
      <c r="DO49" s="1458"/>
      <c r="DP49" s="1458"/>
      <c r="DQ49" s="1458"/>
      <c r="DR49" s="1458"/>
      <c r="DS49" s="1458"/>
      <c r="DT49" s="1458"/>
      <c r="DU49" s="1458"/>
      <c r="DV49" s="1458"/>
      <c r="DW49" s="1458"/>
      <c r="DX49" s="1458"/>
      <c r="DY49" s="1458"/>
      <c r="DZ49" s="1458"/>
      <c r="EA49" s="1458"/>
      <c r="EB49" s="1458"/>
      <c r="EC49" s="1458"/>
      <c r="ED49" s="1458"/>
      <c r="EE49" s="1458"/>
      <c r="EF49" s="1458"/>
      <c r="EG49" s="1458"/>
      <c r="EH49" s="1458"/>
      <c r="EI49" s="1458"/>
      <c r="EJ49" s="1458"/>
      <c r="EK49" s="1459"/>
      <c r="EL49" s="731" t="s">
        <v>391</v>
      </c>
      <c r="EM49" s="732"/>
      <c r="EN49" s="732"/>
      <c r="EO49" s="732"/>
      <c r="EP49" s="732"/>
      <c r="EQ49" s="732"/>
      <c r="ER49" s="732"/>
      <c r="ES49" s="732"/>
      <c r="ET49" s="732"/>
      <c r="EU49" s="732"/>
      <c r="EV49" s="732"/>
      <c r="EW49" s="733"/>
      <c r="EX49" s="737" t="s">
        <v>28</v>
      </c>
      <c r="EY49" s="732"/>
      <c r="EZ49" s="732"/>
      <c r="FA49" s="732"/>
      <c r="FB49" s="732"/>
      <c r="FC49" s="732"/>
      <c r="FD49" s="732"/>
      <c r="FE49" s="732"/>
      <c r="FF49" s="732"/>
      <c r="FG49" s="732"/>
      <c r="FH49" s="732"/>
      <c r="FI49" s="738"/>
      <c r="FJ49" s="475"/>
      <c r="FK49" s="1220" t="s">
        <v>22</v>
      </c>
      <c r="FL49" s="1221"/>
      <c r="FM49" s="1221"/>
      <c r="FN49" s="1221"/>
      <c r="FO49" s="1221"/>
      <c r="FP49" s="1221"/>
      <c r="FQ49" s="1221"/>
      <c r="FR49" s="1221"/>
      <c r="FS49" s="1221"/>
      <c r="FT49" s="1221"/>
      <c r="FU49" s="1221"/>
      <c r="FV49" s="1221"/>
      <c r="FW49" s="1221"/>
      <c r="FX49" s="1221"/>
      <c r="FY49" s="1221"/>
      <c r="FZ49" s="1221"/>
      <c r="GA49" s="1221"/>
      <c r="GB49" s="1221"/>
      <c r="GC49" s="1221"/>
      <c r="GD49" s="1221"/>
      <c r="GE49" s="1221"/>
      <c r="GF49" s="1221"/>
      <c r="GG49" s="1221"/>
      <c r="GH49" s="1221"/>
      <c r="GI49" s="1221"/>
      <c r="GJ49" s="1221"/>
      <c r="GK49" s="1222"/>
    </row>
    <row r="50" spans="1:193" ht="4.5" customHeight="1" x14ac:dyDescent="0.15">
      <c r="A50" s="691"/>
      <c r="B50" s="692"/>
      <c r="C50" s="692"/>
      <c r="D50" s="692"/>
      <c r="E50" s="692"/>
      <c r="F50" s="692"/>
      <c r="G50" s="692"/>
      <c r="H50" s="692"/>
      <c r="I50" s="692"/>
      <c r="J50" s="693"/>
      <c r="K50" s="1085"/>
      <c r="L50" s="1086"/>
      <c r="M50" s="1086"/>
      <c r="N50" s="1086"/>
      <c r="O50" s="1086"/>
      <c r="P50" s="1086"/>
      <c r="Q50" s="1086"/>
      <c r="R50" s="1086"/>
      <c r="S50" s="1086"/>
      <c r="T50" s="1086"/>
      <c r="U50" s="1086"/>
      <c r="V50" s="1086"/>
      <c r="W50" s="1086"/>
      <c r="X50" s="1086"/>
      <c r="Y50" s="1086"/>
      <c r="Z50" s="1086"/>
      <c r="AA50" s="1086"/>
      <c r="AB50" s="1177"/>
      <c r="AC50" s="1085"/>
      <c r="AD50" s="1086"/>
      <c r="AE50" s="1086"/>
      <c r="AF50" s="1086"/>
      <c r="AG50" s="1086"/>
      <c r="AH50" s="1086"/>
      <c r="AI50" s="1086"/>
      <c r="AJ50" s="1086"/>
      <c r="AK50" s="1086"/>
      <c r="AL50" s="1086"/>
      <c r="AM50" s="1086"/>
      <c r="AN50" s="1086"/>
      <c r="AO50" s="1086"/>
      <c r="AP50" s="1086"/>
      <c r="AQ50" s="1086"/>
      <c r="AR50" s="1086"/>
      <c r="AS50" s="1086"/>
      <c r="AT50" s="1177"/>
      <c r="AU50" s="1085"/>
      <c r="AV50" s="1086"/>
      <c r="AW50" s="1086"/>
      <c r="AX50" s="1086"/>
      <c r="AY50" s="1086"/>
      <c r="AZ50" s="1086"/>
      <c r="BA50" s="1086"/>
      <c r="BB50" s="1086"/>
      <c r="BC50" s="1086"/>
      <c r="BD50" s="1086"/>
      <c r="BE50" s="1086"/>
      <c r="BF50" s="1087"/>
      <c r="BG50" s="474"/>
      <c r="BH50" s="474"/>
      <c r="BI50" s="505"/>
      <c r="BJ50" s="505"/>
      <c r="BK50" s="505"/>
      <c r="BL50" s="505"/>
      <c r="BM50" s="505"/>
      <c r="BN50" s="505"/>
      <c r="BO50" s="505"/>
      <c r="BP50" s="505"/>
      <c r="BQ50" s="505"/>
      <c r="BR50" s="505"/>
      <c r="BS50" s="505"/>
      <c r="BT50" s="505"/>
      <c r="BU50" s="505"/>
      <c r="BV50" s="505"/>
      <c r="BW50" s="505"/>
      <c r="BX50" s="505"/>
      <c r="BY50" s="505"/>
      <c r="BZ50" s="505"/>
      <c r="CA50" s="505"/>
      <c r="CB50" s="505"/>
      <c r="CC50" s="505"/>
      <c r="CD50" s="505"/>
      <c r="CE50" s="505"/>
      <c r="CF50" s="505"/>
      <c r="CG50" s="505"/>
      <c r="CH50" s="505"/>
      <c r="CI50" s="505"/>
      <c r="CJ50" s="505"/>
      <c r="CK50" s="505"/>
      <c r="CL50" s="505"/>
      <c r="CM50" s="505"/>
      <c r="CN50" s="505"/>
      <c r="CO50" s="505"/>
      <c r="CP50" s="505"/>
      <c r="CQ50" s="505"/>
      <c r="CR50" s="505"/>
      <c r="CT50" s="1294"/>
      <c r="CU50" s="1295"/>
      <c r="CV50" s="1295"/>
      <c r="CW50" s="1295"/>
      <c r="CX50" s="1295"/>
      <c r="CY50" s="1295"/>
      <c r="CZ50" s="1295"/>
      <c r="DA50" s="1296"/>
      <c r="DB50" s="1460"/>
      <c r="DC50" s="1461"/>
      <c r="DD50" s="1461"/>
      <c r="DE50" s="1461"/>
      <c r="DF50" s="1461"/>
      <c r="DG50" s="1461"/>
      <c r="DH50" s="1461"/>
      <c r="DI50" s="1461"/>
      <c r="DJ50" s="1461"/>
      <c r="DK50" s="1461"/>
      <c r="DL50" s="1461"/>
      <c r="DM50" s="1461"/>
      <c r="DN50" s="1461"/>
      <c r="DO50" s="1461"/>
      <c r="DP50" s="1461"/>
      <c r="DQ50" s="1461"/>
      <c r="DR50" s="1461"/>
      <c r="DS50" s="1461"/>
      <c r="DT50" s="1461"/>
      <c r="DU50" s="1461"/>
      <c r="DV50" s="1461"/>
      <c r="DW50" s="1461"/>
      <c r="DX50" s="1461"/>
      <c r="DY50" s="1461"/>
      <c r="DZ50" s="1461"/>
      <c r="EA50" s="1461"/>
      <c r="EB50" s="1461"/>
      <c r="EC50" s="1461"/>
      <c r="ED50" s="1461"/>
      <c r="EE50" s="1461"/>
      <c r="EF50" s="1461"/>
      <c r="EG50" s="1461"/>
      <c r="EH50" s="1461"/>
      <c r="EI50" s="1461"/>
      <c r="EJ50" s="1461"/>
      <c r="EK50" s="1462"/>
      <c r="EL50" s="734"/>
      <c r="EM50" s="735"/>
      <c r="EN50" s="735"/>
      <c r="EO50" s="735"/>
      <c r="EP50" s="735"/>
      <c r="EQ50" s="735"/>
      <c r="ER50" s="735"/>
      <c r="ES50" s="735"/>
      <c r="ET50" s="735"/>
      <c r="EU50" s="735"/>
      <c r="EV50" s="735"/>
      <c r="EW50" s="736"/>
      <c r="EX50" s="735"/>
      <c r="EY50" s="735"/>
      <c r="EZ50" s="735"/>
      <c r="FA50" s="735"/>
      <c r="FB50" s="735"/>
      <c r="FC50" s="735"/>
      <c r="FD50" s="735"/>
      <c r="FE50" s="735"/>
      <c r="FF50" s="735"/>
      <c r="FG50" s="735"/>
      <c r="FH50" s="735"/>
      <c r="FI50" s="739"/>
      <c r="FJ50" s="475"/>
      <c r="FK50" s="1197"/>
      <c r="FL50" s="1055"/>
      <c r="FM50" s="1055"/>
      <c r="FN50" s="1055"/>
      <c r="FO50" s="1055"/>
      <c r="FP50" s="1055"/>
      <c r="FQ50" s="1055"/>
      <c r="FR50" s="1055"/>
      <c r="FS50" s="1055"/>
      <c r="FT50" s="1055"/>
      <c r="FU50" s="1055"/>
      <c r="FV50" s="1055"/>
      <c r="FW50" s="1055"/>
      <c r="FX50" s="1055"/>
      <c r="FY50" s="1055"/>
      <c r="FZ50" s="1055"/>
      <c r="GA50" s="1055"/>
      <c r="GB50" s="1055"/>
      <c r="GC50" s="1055"/>
      <c r="GD50" s="1055"/>
      <c r="GE50" s="1055"/>
      <c r="GF50" s="1055"/>
      <c r="GG50" s="1055"/>
      <c r="GH50" s="1055"/>
      <c r="GI50" s="1055"/>
      <c r="GJ50" s="1055"/>
      <c r="GK50" s="1198"/>
    </row>
    <row r="51" spans="1:193" ht="4.5" customHeight="1" x14ac:dyDescent="0.15">
      <c r="A51" s="629" t="s">
        <v>2</v>
      </c>
      <c r="B51" s="630"/>
      <c r="C51" s="630"/>
      <c r="D51" s="630"/>
      <c r="E51" s="630"/>
      <c r="F51" s="630"/>
      <c r="G51" s="630"/>
      <c r="H51" s="630"/>
      <c r="I51" s="630"/>
      <c r="J51" s="631"/>
      <c r="K51" s="639" t="s">
        <v>99</v>
      </c>
      <c r="L51" s="640"/>
      <c r="M51" s="640"/>
      <c r="N51" s="640"/>
      <c r="O51" s="640"/>
      <c r="P51" s="640"/>
      <c r="Q51" s="640"/>
      <c r="R51" s="640"/>
      <c r="S51" s="640"/>
      <c r="T51" s="640"/>
      <c r="U51" s="640"/>
      <c r="V51" s="640"/>
      <c r="W51" s="640"/>
      <c r="X51" s="640"/>
      <c r="Y51" s="640"/>
      <c r="Z51" s="640"/>
      <c r="AA51" s="640"/>
      <c r="AB51" s="640"/>
      <c r="AC51" s="639" t="s">
        <v>101</v>
      </c>
      <c r="AD51" s="640"/>
      <c r="AE51" s="640"/>
      <c r="AF51" s="640"/>
      <c r="AG51" s="640"/>
      <c r="AH51" s="640"/>
      <c r="AI51" s="640"/>
      <c r="AJ51" s="640"/>
      <c r="AK51" s="640"/>
      <c r="AL51" s="640"/>
      <c r="AM51" s="640"/>
      <c r="AN51" s="640"/>
      <c r="AO51" s="640"/>
      <c r="AP51" s="640"/>
      <c r="AQ51" s="640"/>
      <c r="AR51" s="640"/>
      <c r="AS51" s="640"/>
      <c r="AT51" s="640"/>
      <c r="AU51" s="639" t="s">
        <v>102</v>
      </c>
      <c r="AV51" s="640"/>
      <c r="AW51" s="640"/>
      <c r="AX51" s="640"/>
      <c r="AY51" s="640"/>
      <c r="AZ51" s="640"/>
      <c r="BA51" s="640"/>
      <c r="BB51" s="640"/>
      <c r="BC51" s="640"/>
      <c r="BD51" s="640"/>
      <c r="BE51" s="640"/>
      <c r="BF51" s="641"/>
      <c r="BG51" s="474"/>
      <c r="BH51" s="474"/>
      <c r="BI51" s="505"/>
      <c r="BJ51" s="505"/>
      <c r="BK51" s="505"/>
      <c r="BL51" s="505"/>
      <c r="BM51" s="505"/>
      <c r="BN51" s="505"/>
      <c r="BO51" s="505"/>
      <c r="BP51" s="505"/>
      <c r="BQ51" s="505"/>
      <c r="BR51" s="505"/>
      <c r="BS51" s="505"/>
      <c r="BT51" s="505"/>
      <c r="BU51" s="505"/>
      <c r="BV51" s="505"/>
      <c r="BW51" s="505"/>
      <c r="BX51" s="505"/>
      <c r="BY51" s="505"/>
      <c r="BZ51" s="505"/>
      <c r="CA51" s="505"/>
      <c r="CB51" s="505"/>
      <c r="CC51" s="505"/>
      <c r="CD51" s="505"/>
      <c r="CE51" s="505"/>
      <c r="CF51" s="505"/>
      <c r="CG51" s="505"/>
      <c r="CH51" s="505"/>
      <c r="CI51" s="505"/>
      <c r="CJ51" s="505"/>
      <c r="CK51" s="505"/>
      <c r="CL51" s="505"/>
      <c r="CM51" s="505"/>
      <c r="CN51" s="505"/>
      <c r="CO51" s="505"/>
      <c r="CP51" s="505"/>
      <c r="CQ51" s="505"/>
      <c r="CR51" s="505"/>
      <c r="CT51" s="1294"/>
      <c r="CU51" s="1295"/>
      <c r="CV51" s="1295"/>
      <c r="CW51" s="1295"/>
      <c r="CX51" s="1295"/>
      <c r="CY51" s="1295"/>
      <c r="CZ51" s="1295"/>
      <c r="DA51" s="1296"/>
      <c r="DB51" s="1460"/>
      <c r="DC51" s="1461"/>
      <c r="DD51" s="1461"/>
      <c r="DE51" s="1461"/>
      <c r="DF51" s="1461"/>
      <c r="DG51" s="1461"/>
      <c r="DH51" s="1461"/>
      <c r="DI51" s="1461"/>
      <c r="DJ51" s="1461"/>
      <c r="DK51" s="1461"/>
      <c r="DL51" s="1461"/>
      <c r="DM51" s="1461"/>
      <c r="DN51" s="1461"/>
      <c r="DO51" s="1461"/>
      <c r="DP51" s="1461"/>
      <c r="DQ51" s="1461"/>
      <c r="DR51" s="1461"/>
      <c r="DS51" s="1461"/>
      <c r="DT51" s="1461"/>
      <c r="DU51" s="1461"/>
      <c r="DV51" s="1461"/>
      <c r="DW51" s="1461"/>
      <c r="DX51" s="1461"/>
      <c r="DY51" s="1461"/>
      <c r="DZ51" s="1461"/>
      <c r="EA51" s="1461"/>
      <c r="EB51" s="1461"/>
      <c r="EC51" s="1461"/>
      <c r="ED51" s="1461"/>
      <c r="EE51" s="1461"/>
      <c r="EF51" s="1461"/>
      <c r="EG51" s="1461"/>
      <c r="EH51" s="1461"/>
      <c r="EI51" s="1461"/>
      <c r="EJ51" s="1461"/>
      <c r="EK51" s="1462"/>
      <c r="EL51" s="740" t="str">
        <f>IF(入力シート!$AO$84="","",入力シート!$AO$84)</f>
        <v/>
      </c>
      <c r="EM51" s="741"/>
      <c r="EN51" s="741"/>
      <c r="EO51" s="741"/>
      <c r="EP51" s="741"/>
      <c r="EQ51" s="741"/>
      <c r="ER51" s="741"/>
      <c r="ES51" s="741"/>
      <c r="ET51" s="741"/>
      <c r="EU51" s="741"/>
      <c r="EV51" s="741"/>
      <c r="EW51" s="742"/>
      <c r="EX51" s="724" t="str">
        <f>IF(入力シート!$K$84="","",入力シート!$K$84)</f>
        <v/>
      </c>
      <c r="EY51" s="725"/>
      <c r="EZ51" s="725"/>
      <c r="FA51" s="725"/>
      <c r="FB51" s="725"/>
      <c r="FC51" s="725"/>
      <c r="FD51" s="725"/>
      <c r="FE51" s="725"/>
      <c r="FF51" s="725"/>
      <c r="FG51" s="725"/>
      <c r="FH51" s="725"/>
      <c r="FI51" s="726"/>
      <c r="FJ51" s="475"/>
      <c r="FK51" s="1213" t="str">
        <f>IF(入力シート!$AT$9="","",入力シート!$AT$9)</f>
        <v/>
      </c>
      <c r="FL51" s="1214"/>
      <c r="FM51" s="1214"/>
      <c r="FN51" s="1214"/>
      <c r="FO51" s="1214"/>
      <c r="FP51" s="1214"/>
      <c r="FQ51" s="1214"/>
      <c r="FR51" s="1214"/>
      <c r="FS51" s="1214"/>
      <c r="FT51" s="1214"/>
      <c r="FU51" s="1214"/>
      <c r="FV51" s="1214"/>
      <c r="FW51" s="1214"/>
      <c r="FX51" s="1214"/>
      <c r="FY51" s="1214"/>
      <c r="FZ51" s="1214"/>
      <c r="GA51" s="1214"/>
      <c r="GB51" s="1214"/>
      <c r="GC51" s="1214"/>
      <c r="GD51" s="1214"/>
      <c r="GE51" s="1214"/>
      <c r="GF51" s="1214"/>
      <c r="GG51" s="1214"/>
      <c r="GH51" s="1214"/>
      <c r="GI51" s="1214"/>
      <c r="GJ51" s="1214"/>
      <c r="GK51" s="1215"/>
    </row>
    <row r="52" spans="1:193" ht="4.5" customHeight="1" x14ac:dyDescent="0.15">
      <c r="A52" s="632"/>
      <c r="B52" s="633"/>
      <c r="C52" s="633"/>
      <c r="D52" s="633"/>
      <c r="E52" s="633"/>
      <c r="F52" s="633"/>
      <c r="G52" s="633"/>
      <c r="H52" s="633"/>
      <c r="I52" s="633"/>
      <c r="J52" s="634"/>
      <c r="K52" s="642"/>
      <c r="L52" s="643"/>
      <c r="M52" s="643"/>
      <c r="N52" s="643"/>
      <c r="O52" s="643"/>
      <c r="P52" s="643"/>
      <c r="Q52" s="643"/>
      <c r="R52" s="643"/>
      <c r="S52" s="643"/>
      <c r="T52" s="643"/>
      <c r="U52" s="643"/>
      <c r="V52" s="643"/>
      <c r="W52" s="643"/>
      <c r="X52" s="643"/>
      <c r="Y52" s="643"/>
      <c r="Z52" s="643"/>
      <c r="AA52" s="643"/>
      <c r="AB52" s="643"/>
      <c r="AC52" s="642"/>
      <c r="AD52" s="643"/>
      <c r="AE52" s="643"/>
      <c r="AF52" s="643"/>
      <c r="AG52" s="643"/>
      <c r="AH52" s="643"/>
      <c r="AI52" s="643"/>
      <c r="AJ52" s="643"/>
      <c r="AK52" s="643"/>
      <c r="AL52" s="643"/>
      <c r="AM52" s="643"/>
      <c r="AN52" s="643"/>
      <c r="AO52" s="643"/>
      <c r="AP52" s="643"/>
      <c r="AQ52" s="643"/>
      <c r="AR52" s="643"/>
      <c r="AS52" s="643"/>
      <c r="AT52" s="643"/>
      <c r="AU52" s="642"/>
      <c r="AV52" s="643"/>
      <c r="AW52" s="643"/>
      <c r="AX52" s="643"/>
      <c r="AY52" s="643"/>
      <c r="AZ52" s="643"/>
      <c r="BA52" s="643"/>
      <c r="BB52" s="643"/>
      <c r="BC52" s="643"/>
      <c r="BD52" s="643"/>
      <c r="BE52" s="643"/>
      <c r="BF52" s="644"/>
      <c r="BG52" s="474"/>
      <c r="BH52" s="474"/>
      <c r="BI52" s="505"/>
      <c r="BJ52" s="505"/>
      <c r="BK52" s="505"/>
      <c r="BL52" s="505"/>
      <c r="BM52" s="505"/>
      <c r="BN52" s="505"/>
      <c r="BO52" s="505"/>
      <c r="BP52" s="505"/>
      <c r="BQ52" s="505"/>
      <c r="BR52" s="505"/>
      <c r="BS52" s="505"/>
      <c r="BT52" s="505"/>
      <c r="BU52" s="505"/>
      <c r="BV52" s="505"/>
      <c r="BW52" s="505"/>
      <c r="BX52" s="505"/>
      <c r="BY52" s="505"/>
      <c r="BZ52" s="505"/>
      <c r="CA52" s="505"/>
      <c r="CB52" s="505"/>
      <c r="CC52" s="505"/>
      <c r="CD52" s="505"/>
      <c r="CE52" s="505"/>
      <c r="CF52" s="505"/>
      <c r="CG52" s="505"/>
      <c r="CH52" s="505"/>
      <c r="CI52" s="505"/>
      <c r="CJ52" s="505"/>
      <c r="CK52" s="505"/>
      <c r="CL52" s="505"/>
      <c r="CM52" s="505"/>
      <c r="CN52" s="505"/>
      <c r="CO52" s="505"/>
      <c r="CP52" s="505"/>
      <c r="CQ52" s="505"/>
      <c r="CR52" s="505"/>
      <c r="CT52" s="1294"/>
      <c r="CU52" s="1295"/>
      <c r="CV52" s="1295"/>
      <c r="CW52" s="1295"/>
      <c r="CX52" s="1295"/>
      <c r="CY52" s="1295"/>
      <c r="CZ52" s="1295"/>
      <c r="DA52" s="1296"/>
      <c r="DB52" s="1460"/>
      <c r="DC52" s="1461"/>
      <c r="DD52" s="1461"/>
      <c r="DE52" s="1461"/>
      <c r="DF52" s="1461"/>
      <c r="DG52" s="1461"/>
      <c r="DH52" s="1461"/>
      <c r="DI52" s="1461"/>
      <c r="DJ52" s="1461"/>
      <c r="DK52" s="1461"/>
      <c r="DL52" s="1461"/>
      <c r="DM52" s="1461"/>
      <c r="DN52" s="1461"/>
      <c r="DO52" s="1461"/>
      <c r="DP52" s="1461"/>
      <c r="DQ52" s="1461"/>
      <c r="DR52" s="1461"/>
      <c r="DS52" s="1461"/>
      <c r="DT52" s="1461"/>
      <c r="DU52" s="1461"/>
      <c r="DV52" s="1461"/>
      <c r="DW52" s="1461"/>
      <c r="DX52" s="1461"/>
      <c r="DY52" s="1461"/>
      <c r="DZ52" s="1461"/>
      <c r="EA52" s="1461"/>
      <c r="EB52" s="1461"/>
      <c r="EC52" s="1461"/>
      <c r="ED52" s="1461"/>
      <c r="EE52" s="1461"/>
      <c r="EF52" s="1461"/>
      <c r="EG52" s="1461"/>
      <c r="EH52" s="1461"/>
      <c r="EI52" s="1461"/>
      <c r="EJ52" s="1461"/>
      <c r="EK52" s="1462"/>
      <c r="EL52" s="743"/>
      <c r="EM52" s="744"/>
      <c r="EN52" s="744"/>
      <c r="EO52" s="744"/>
      <c r="EP52" s="744"/>
      <c r="EQ52" s="744"/>
      <c r="ER52" s="744"/>
      <c r="ES52" s="744"/>
      <c r="ET52" s="744"/>
      <c r="EU52" s="744"/>
      <c r="EV52" s="744"/>
      <c r="EW52" s="745"/>
      <c r="EX52" s="727"/>
      <c r="EY52" s="727"/>
      <c r="EZ52" s="727"/>
      <c r="FA52" s="727"/>
      <c r="FB52" s="727"/>
      <c r="FC52" s="727"/>
      <c r="FD52" s="727"/>
      <c r="FE52" s="727"/>
      <c r="FF52" s="727"/>
      <c r="FG52" s="727"/>
      <c r="FH52" s="727"/>
      <c r="FI52" s="728"/>
      <c r="FJ52" s="475"/>
      <c r="FK52" s="1216"/>
      <c r="FL52" s="903"/>
      <c r="FM52" s="903"/>
      <c r="FN52" s="903"/>
      <c r="FO52" s="903"/>
      <c r="FP52" s="903"/>
      <c r="FQ52" s="903"/>
      <c r="FR52" s="903"/>
      <c r="FS52" s="903"/>
      <c r="FT52" s="903"/>
      <c r="FU52" s="903"/>
      <c r="FV52" s="903"/>
      <c r="FW52" s="903"/>
      <c r="FX52" s="903"/>
      <c r="FY52" s="903"/>
      <c r="FZ52" s="903"/>
      <c r="GA52" s="903"/>
      <c r="GB52" s="903"/>
      <c r="GC52" s="903"/>
      <c r="GD52" s="903"/>
      <c r="GE52" s="903"/>
      <c r="GF52" s="903"/>
      <c r="GG52" s="903"/>
      <c r="GH52" s="903"/>
      <c r="GI52" s="903"/>
      <c r="GJ52" s="903"/>
      <c r="GK52" s="1217"/>
    </row>
    <row r="53" spans="1:193" ht="4.5" customHeight="1" x14ac:dyDescent="0.15">
      <c r="A53" s="632"/>
      <c r="B53" s="633"/>
      <c r="C53" s="633"/>
      <c r="D53" s="633"/>
      <c r="E53" s="633"/>
      <c r="F53" s="633"/>
      <c r="G53" s="633"/>
      <c r="H53" s="633"/>
      <c r="I53" s="633"/>
      <c r="J53" s="634"/>
      <c r="K53" s="658" t="str">
        <f>IF(入力シート!$C$15="","",入力シート!$C$15)</f>
        <v/>
      </c>
      <c r="L53" s="659"/>
      <c r="M53" s="659"/>
      <c r="N53" s="659"/>
      <c r="O53" s="659"/>
      <c r="P53" s="659"/>
      <c r="Q53" s="659"/>
      <c r="R53" s="659"/>
      <c r="S53" s="659"/>
      <c r="T53" s="659"/>
      <c r="U53" s="659"/>
      <c r="V53" s="659"/>
      <c r="W53" s="659"/>
      <c r="X53" s="659"/>
      <c r="Y53" s="659"/>
      <c r="Z53" s="659"/>
      <c r="AA53" s="659"/>
      <c r="AB53" s="1175"/>
      <c r="AC53" s="658" t="str">
        <f>IF(入力シート!$E$15="","",入力シート!$E$15)</f>
        <v/>
      </c>
      <c r="AD53" s="659"/>
      <c r="AE53" s="659"/>
      <c r="AF53" s="659"/>
      <c r="AG53" s="659"/>
      <c r="AH53" s="659"/>
      <c r="AI53" s="659"/>
      <c r="AJ53" s="659"/>
      <c r="AK53" s="659"/>
      <c r="AL53" s="659"/>
      <c r="AM53" s="659"/>
      <c r="AN53" s="659"/>
      <c r="AO53" s="659"/>
      <c r="AP53" s="659"/>
      <c r="AQ53" s="659"/>
      <c r="AR53" s="659"/>
      <c r="AS53" s="659"/>
      <c r="AT53" s="1175"/>
      <c r="AU53" s="658" t="str">
        <f>入力シート!$F$15</f>
        <v/>
      </c>
      <c r="AV53" s="659"/>
      <c r="AW53" s="659"/>
      <c r="AX53" s="659"/>
      <c r="AY53" s="659"/>
      <c r="AZ53" s="659"/>
      <c r="BA53" s="659"/>
      <c r="BB53" s="659"/>
      <c r="BC53" s="659"/>
      <c r="BD53" s="659"/>
      <c r="BE53" s="659"/>
      <c r="BF53" s="660"/>
      <c r="BG53" s="474"/>
      <c r="BH53" s="474"/>
      <c r="BI53" s="505"/>
      <c r="BJ53" s="505"/>
      <c r="BK53" s="505"/>
      <c r="BL53" s="505"/>
      <c r="BM53" s="505"/>
      <c r="BN53" s="505"/>
      <c r="BO53" s="505"/>
      <c r="BP53" s="505"/>
      <c r="BQ53" s="505"/>
      <c r="BR53" s="505"/>
      <c r="BS53" s="505"/>
      <c r="BT53" s="505"/>
      <c r="BU53" s="505"/>
      <c r="BV53" s="505"/>
      <c r="BW53" s="505"/>
      <c r="BX53" s="505"/>
      <c r="BY53" s="505"/>
      <c r="BZ53" s="505"/>
      <c r="CA53" s="505"/>
      <c r="CB53" s="505"/>
      <c r="CC53" s="505"/>
      <c r="CD53" s="505"/>
      <c r="CE53" s="505"/>
      <c r="CF53" s="505"/>
      <c r="CG53" s="505"/>
      <c r="CH53" s="505"/>
      <c r="CI53" s="505"/>
      <c r="CJ53" s="505"/>
      <c r="CK53" s="505"/>
      <c r="CL53" s="505"/>
      <c r="CM53" s="505"/>
      <c r="CN53" s="505"/>
      <c r="CO53" s="505"/>
      <c r="CP53" s="505"/>
      <c r="CQ53" s="505"/>
      <c r="CR53" s="505"/>
      <c r="CT53" s="1294"/>
      <c r="CU53" s="1295"/>
      <c r="CV53" s="1295"/>
      <c r="CW53" s="1295"/>
      <c r="CX53" s="1295"/>
      <c r="CY53" s="1295"/>
      <c r="CZ53" s="1295"/>
      <c r="DA53" s="1296"/>
      <c r="DB53" s="1460"/>
      <c r="DC53" s="1461"/>
      <c r="DD53" s="1461"/>
      <c r="DE53" s="1461"/>
      <c r="DF53" s="1461"/>
      <c r="DG53" s="1461"/>
      <c r="DH53" s="1461"/>
      <c r="DI53" s="1461"/>
      <c r="DJ53" s="1461"/>
      <c r="DK53" s="1461"/>
      <c r="DL53" s="1461"/>
      <c r="DM53" s="1461"/>
      <c r="DN53" s="1461"/>
      <c r="DO53" s="1461"/>
      <c r="DP53" s="1461"/>
      <c r="DQ53" s="1461"/>
      <c r="DR53" s="1461"/>
      <c r="DS53" s="1461"/>
      <c r="DT53" s="1461"/>
      <c r="DU53" s="1461"/>
      <c r="DV53" s="1461"/>
      <c r="DW53" s="1461"/>
      <c r="DX53" s="1461"/>
      <c r="DY53" s="1461"/>
      <c r="DZ53" s="1461"/>
      <c r="EA53" s="1461"/>
      <c r="EB53" s="1461"/>
      <c r="EC53" s="1461"/>
      <c r="ED53" s="1461"/>
      <c r="EE53" s="1461"/>
      <c r="EF53" s="1461"/>
      <c r="EG53" s="1461"/>
      <c r="EH53" s="1461"/>
      <c r="EI53" s="1461"/>
      <c r="EJ53" s="1461"/>
      <c r="EK53" s="1462"/>
      <c r="EL53" s="743"/>
      <c r="EM53" s="744"/>
      <c r="EN53" s="744"/>
      <c r="EO53" s="744"/>
      <c r="EP53" s="744"/>
      <c r="EQ53" s="744"/>
      <c r="ER53" s="744"/>
      <c r="ES53" s="744"/>
      <c r="ET53" s="744"/>
      <c r="EU53" s="744"/>
      <c r="EV53" s="744"/>
      <c r="EW53" s="745"/>
      <c r="EX53" s="727"/>
      <c r="EY53" s="727"/>
      <c r="EZ53" s="727"/>
      <c r="FA53" s="727"/>
      <c r="FB53" s="727"/>
      <c r="FC53" s="727"/>
      <c r="FD53" s="727"/>
      <c r="FE53" s="727"/>
      <c r="FF53" s="727"/>
      <c r="FG53" s="727"/>
      <c r="FH53" s="727"/>
      <c r="FI53" s="728"/>
      <c r="FJ53" s="475"/>
      <c r="FK53" s="1216"/>
      <c r="FL53" s="903"/>
      <c r="FM53" s="903"/>
      <c r="FN53" s="903"/>
      <c r="FO53" s="903"/>
      <c r="FP53" s="903"/>
      <c r="FQ53" s="903"/>
      <c r="FR53" s="903"/>
      <c r="FS53" s="903"/>
      <c r="FT53" s="903"/>
      <c r="FU53" s="903"/>
      <c r="FV53" s="903"/>
      <c r="FW53" s="903"/>
      <c r="FX53" s="903"/>
      <c r="FY53" s="903"/>
      <c r="FZ53" s="903"/>
      <c r="GA53" s="903"/>
      <c r="GB53" s="903"/>
      <c r="GC53" s="903"/>
      <c r="GD53" s="903"/>
      <c r="GE53" s="903"/>
      <c r="GF53" s="903"/>
      <c r="GG53" s="903"/>
      <c r="GH53" s="903"/>
      <c r="GI53" s="903"/>
      <c r="GJ53" s="903"/>
      <c r="GK53" s="1217"/>
    </row>
    <row r="54" spans="1:193" ht="4.5" customHeight="1" x14ac:dyDescent="0.15">
      <c r="A54" s="632"/>
      <c r="B54" s="633"/>
      <c r="C54" s="633"/>
      <c r="D54" s="633"/>
      <c r="E54" s="633"/>
      <c r="F54" s="633"/>
      <c r="G54" s="633"/>
      <c r="H54" s="633"/>
      <c r="I54" s="633"/>
      <c r="J54" s="634"/>
      <c r="K54" s="661"/>
      <c r="L54" s="662"/>
      <c r="M54" s="662"/>
      <c r="N54" s="662"/>
      <c r="O54" s="662"/>
      <c r="P54" s="662"/>
      <c r="Q54" s="662"/>
      <c r="R54" s="662"/>
      <c r="S54" s="662"/>
      <c r="T54" s="662"/>
      <c r="U54" s="662"/>
      <c r="V54" s="662"/>
      <c r="W54" s="662"/>
      <c r="X54" s="662"/>
      <c r="Y54" s="662"/>
      <c r="Z54" s="662"/>
      <c r="AA54" s="662"/>
      <c r="AB54" s="1176"/>
      <c r="AC54" s="661"/>
      <c r="AD54" s="662"/>
      <c r="AE54" s="662"/>
      <c r="AF54" s="662"/>
      <c r="AG54" s="662"/>
      <c r="AH54" s="662"/>
      <c r="AI54" s="662"/>
      <c r="AJ54" s="662"/>
      <c r="AK54" s="662"/>
      <c r="AL54" s="662"/>
      <c r="AM54" s="662"/>
      <c r="AN54" s="662"/>
      <c r="AO54" s="662"/>
      <c r="AP54" s="662"/>
      <c r="AQ54" s="662"/>
      <c r="AR54" s="662"/>
      <c r="AS54" s="662"/>
      <c r="AT54" s="1176"/>
      <c r="AU54" s="661"/>
      <c r="AV54" s="662"/>
      <c r="AW54" s="662"/>
      <c r="AX54" s="662"/>
      <c r="AY54" s="662"/>
      <c r="AZ54" s="662"/>
      <c r="BA54" s="662"/>
      <c r="BB54" s="662"/>
      <c r="BC54" s="662"/>
      <c r="BD54" s="662"/>
      <c r="BE54" s="662"/>
      <c r="BF54" s="663"/>
      <c r="BG54" s="474"/>
      <c r="BH54" s="474"/>
      <c r="BI54" s="505"/>
      <c r="BJ54" s="505"/>
      <c r="BK54" s="505"/>
      <c r="BL54" s="505"/>
      <c r="BM54" s="505"/>
      <c r="BN54" s="505"/>
      <c r="BO54" s="505"/>
      <c r="BP54" s="505"/>
      <c r="BQ54" s="505"/>
      <c r="BR54" s="505"/>
      <c r="BS54" s="505"/>
      <c r="BT54" s="505"/>
      <c r="BU54" s="505"/>
      <c r="BV54" s="505"/>
      <c r="BW54" s="505"/>
      <c r="BX54" s="505"/>
      <c r="BY54" s="505"/>
      <c r="BZ54" s="505"/>
      <c r="CA54" s="505"/>
      <c r="CB54" s="505"/>
      <c r="CC54" s="505"/>
      <c r="CD54" s="505"/>
      <c r="CE54" s="505"/>
      <c r="CF54" s="505"/>
      <c r="CG54" s="505"/>
      <c r="CH54" s="505"/>
      <c r="CI54" s="505"/>
      <c r="CJ54" s="505"/>
      <c r="CK54" s="505"/>
      <c r="CL54" s="505"/>
      <c r="CM54" s="505"/>
      <c r="CN54" s="505"/>
      <c r="CO54" s="505"/>
      <c r="CP54" s="505"/>
      <c r="CQ54" s="505"/>
      <c r="CR54" s="505"/>
      <c r="CT54" s="1294"/>
      <c r="CU54" s="1295"/>
      <c r="CV54" s="1295"/>
      <c r="CW54" s="1295"/>
      <c r="CX54" s="1295"/>
      <c r="CY54" s="1295"/>
      <c r="CZ54" s="1295"/>
      <c r="DA54" s="1296"/>
      <c r="DB54" s="1460"/>
      <c r="DC54" s="1461"/>
      <c r="DD54" s="1461"/>
      <c r="DE54" s="1461"/>
      <c r="DF54" s="1461"/>
      <c r="DG54" s="1461"/>
      <c r="DH54" s="1461"/>
      <c r="DI54" s="1461"/>
      <c r="DJ54" s="1461"/>
      <c r="DK54" s="1461"/>
      <c r="DL54" s="1461"/>
      <c r="DM54" s="1461"/>
      <c r="DN54" s="1461"/>
      <c r="DO54" s="1461"/>
      <c r="DP54" s="1461"/>
      <c r="DQ54" s="1461"/>
      <c r="DR54" s="1461"/>
      <c r="DS54" s="1461"/>
      <c r="DT54" s="1461"/>
      <c r="DU54" s="1461"/>
      <c r="DV54" s="1461"/>
      <c r="DW54" s="1461"/>
      <c r="DX54" s="1461"/>
      <c r="DY54" s="1461"/>
      <c r="DZ54" s="1461"/>
      <c r="EA54" s="1461"/>
      <c r="EB54" s="1461"/>
      <c r="EC54" s="1461"/>
      <c r="ED54" s="1461"/>
      <c r="EE54" s="1461"/>
      <c r="EF54" s="1461"/>
      <c r="EG54" s="1461"/>
      <c r="EH54" s="1461"/>
      <c r="EI54" s="1461"/>
      <c r="EJ54" s="1461"/>
      <c r="EK54" s="1462"/>
      <c r="EL54" s="743"/>
      <c r="EM54" s="744"/>
      <c r="EN54" s="744"/>
      <c r="EO54" s="744"/>
      <c r="EP54" s="744"/>
      <c r="EQ54" s="744"/>
      <c r="ER54" s="744"/>
      <c r="ES54" s="744"/>
      <c r="ET54" s="744"/>
      <c r="EU54" s="744"/>
      <c r="EV54" s="744"/>
      <c r="EW54" s="745"/>
      <c r="EX54" s="727"/>
      <c r="EY54" s="727"/>
      <c r="EZ54" s="727"/>
      <c r="FA54" s="727"/>
      <c r="FB54" s="727"/>
      <c r="FC54" s="727"/>
      <c r="FD54" s="727"/>
      <c r="FE54" s="727"/>
      <c r="FF54" s="727"/>
      <c r="FG54" s="727"/>
      <c r="FH54" s="727"/>
      <c r="FI54" s="728"/>
      <c r="FJ54" s="475"/>
      <c r="FK54" s="1216"/>
      <c r="FL54" s="903"/>
      <c r="FM54" s="903"/>
      <c r="FN54" s="903"/>
      <c r="FO54" s="903"/>
      <c r="FP54" s="903"/>
      <c r="FQ54" s="903"/>
      <c r="FR54" s="903"/>
      <c r="FS54" s="903"/>
      <c r="FT54" s="903"/>
      <c r="FU54" s="903"/>
      <c r="FV54" s="903"/>
      <c r="FW54" s="903"/>
      <c r="FX54" s="903"/>
      <c r="FY54" s="903"/>
      <c r="FZ54" s="903"/>
      <c r="GA54" s="903"/>
      <c r="GB54" s="903"/>
      <c r="GC54" s="903"/>
      <c r="GD54" s="903"/>
      <c r="GE54" s="903"/>
      <c r="GF54" s="903"/>
      <c r="GG54" s="903"/>
      <c r="GH54" s="903"/>
      <c r="GI54" s="903"/>
      <c r="GJ54" s="903"/>
      <c r="GK54" s="1217"/>
    </row>
    <row r="55" spans="1:193" ht="4.5" customHeight="1" x14ac:dyDescent="0.15">
      <c r="A55" s="632"/>
      <c r="B55" s="633"/>
      <c r="C55" s="633"/>
      <c r="D55" s="633"/>
      <c r="E55" s="633"/>
      <c r="F55" s="633"/>
      <c r="G55" s="633"/>
      <c r="H55" s="633"/>
      <c r="I55" s="633"/>
      <c r="J55" s="634"/>
      <c r="K55" s="661"/>
      <c r="L55" s="662"/>
      <c r="M55" s="662"/>
      <c r="N55" s="662"/>
      <c r="O55" s="662"/>
      <c r="P55" s="662"/>
      <c r="Q55" s="662"/>
      <c r="R55" s="662"/>
      <c r="S55" s="662"/>
      <c r="T55" s="662"/>
      <c r="U55" s="662"/>
      <c r="V55" s="662"/>
      <c r="W55" s="662"/>
      <c r="X55" s="662"/>
      <c r="Y55" s="662"/>
      <c r="Z55" s="662"/>
      <c r="AA55" s="662"/>
      <c r="AB55" s="1176"/>
      <c r="AC55" s="661"/>
      <c r="AD55" s="662"/>
      <c r="AE55" s="662"/>
      <c r="AF55" s="662"/>
      <c r="AG55" s="662"/>
      <c r="AH55" s="662"/>
      <c r="AI55" s="662"/>
      <c r="AJ55" s="662"/>
      <c r="AK55" s="662"/>
      <c r="AL55" s="662"/>
      <c r="AM55" s="662"/>
      <c r="AN55" s="662"/>
      <c r="AO55" s="662"/>
      <c r="AP55" s="662"/>
      <c r="AQ55" s="662"/>
      <c r="AR55" s="662"/>
      <c r="AS55" s="662"/>
      <c r="AT55" s="1176"/>
      <c r="AU55" s="661"/>
      <c r="AV55" s="662"/>
      <c r="AW55" s="662"/>
      <c r="AX55" s="662"/>
      <c r="AY55" s="662"/>
      <c r="AZ55" s="662"/>
      <c r="BA55" s="662"/>
      <c r="BB55" s="662"/>
      <c r="BC55" s="662"/>
      <c r="BD55" s="662"/>
      <c r="BE55" s="662"/>
      <c r="BF55" s="663"/>
      <c r="BG55" s="474"/>
      <c r="BH55" s="474"/>
      <c r="BI55" s="505"/>
      <c r="BJ55" s="505"/>
      <c r="BK55" s="505"/>
      <c r="BL55" s="505"/>
      <c r="BM55" s="505"/>
      <c r="BN55" s="505"/>
      <c r="BO55" s="505"/>
      <c r="BP55" s="505"/>
      <c r="BQ55" s="505"/>
      <c r="BR55" s="505"/>
      <c r="BS55" s="505"/>
      <c r="BT55" s="505"/>
      <c r="BU55" s="505"/>
      <c r="BV55" s="505"/>
      <c r="BW55" s="505"/>
      <c r="BX55" s="505"/>
      <c r="BY55" s="505"/>
      <c r="BZ55" s="505"/>
      <c r="CA55" s="505"/>
      <c r="CB55" s="505"/>
      <c r="CC55" s="505"/>
      <c r="CD55" s="505"/>
      <c r="CE55" s="505"/>
      <c r="CF55" s="505"/>
      <c r="CG55" s="505"/>
      <c r="CH55" s="505"/>
      <c r="CI55" s="505"/>
      <c r="CJ55" s="505"/>
      <c r="CK55" s="505"/>
      <c r="CL55" s="505"/>
      <c r="CM55" s="505"/>
      <c r="CN55" s="505"/>
      <c r="CO55" s="505"/>
      <c r="CP55" s="505"/>
      <c r="CQ55" s="505"/>
      <c r="CR55" s="505"/>
      <c r="CT55" s="1294"/>
      <c r="CU55" s="1295"/>
      <c r="CV55" s="1295"/>
      <c r="CW55" s="1295"/>
      <c r="CX55" s="1295"/>
      <c r="CY55" s="1295"/>
      <c r="CZ55" s="1295"/>
      <c r="DA55" s="1296"/>
      <c r="DB55" s="1466"/>
      <c r="DC55" s="1467"/>
      <c r="DD55" s="1467"/>
      <c r="DE55" s="1467"/>
      <c r="DF55" s="1467"/>
      <c r="DG55" s="1467"/>
      <c r="DH55" s="1467"/>
      <c r="DI55" s="1467"/>
      <c r="DJ55" s="1467"/>
      <c r="DK55" s="1467"/>
      <c r="DL55" s="1467"/>
      <c r="DM55" s="1467"/>
      <c r="DN55" s="1467"/>
      <c r="DO55" s="1467"/>
      <c r="DP55" s="1467"/>
      <c r="DQ55" s="1467"/>
      <c r="DR55" s="1467"/>
      <c r="DS55" s="1467"/>
      <c r="DT55" s="1467"/>
      <c r="DU55" s="1467"/>
      <c r="DV55" s="1467"/>
      <c r="DW55" s="1467"/>
      <c r="DX55" s="1467"/>
      <c r="DY55" s="1467"/>
      <c r="DZ55" s="1467"/>
      <c r="EA55" s="1467"/>
      <c r="EB55" s="1467"/>
      <c r="EC55" s="1467"/>
      <c r="ED55" s="1467"/>
      <c r="EE55" s="1467"/>
      <c r="EF55" s="1467"/>
      <c r="EG55" s="1467"/>
      <c r="EH55" s="1467"/>
      <c r="EI55" s="1467"/>
      <c r="EJ55" s="1467"/>
      <c r="EK55" s="1468"/>
      <c r="EL55" s="749"/>
      <c r="EM55" s="750"/>
      <c r="EN55" s="750"/>
      <c r="EO55" s="750"/>
      <c r="EP55" s="750"/>
      <c r="EQ55" s="750"/>
      <c r="ER55" s="750"/>
      <c r="ES55" s="750"/>
      <c r="ET55" s="750"/>
      <c r="EU55" s="750"/>
      <c r="EV55" s="750"/>
      <c r="EW55" s="751"/>
      <c r="EX55" s="729"/>
      <c r="EY55" s="729"/>
      <c r="EZ55" s="729"/>
      <c r="FA55" s="729"/>
      <c r="FB55" s="729"/>
      <c r="FC55" s="729"/>
      <c r="FD55" s="729"/>
      <c r="FE55" s="729"/>
      <c r="FF55" s="729"/>
      <c r="FG55" s="729"/>
      <c r="FH55" s="729"/>
      <c r="FI55" s="730"/>
      <c r="FJ55" s="475"/>
      <c r="FK55" s="1218"/>
      <c r="FL55" s="904"/>
      <c r="FM55" s="904"/>
      <c r="FN55" s="904"/>
      <c r="FO55" s="904"/>
      <c r="FP55" s="904"/>
      <c r="FQ55" s="904"/>
      <c r="FR55" s="904"/>
      <c r="FS55" s="904"/>
      <c r="FT55" s="904"/>
      <c r="FU55" s="904"/>
      <c r="FV55" s="904"/>
      <c r="FW55" s="904"/>
      <c r="FX55" s="904"/>
      <c r="FY55" s="904"/>
      <c r="FZ55" s="904"/>
      <c r="GA55" s="904"/>
      <c r="GB55" s="904"/>
      <c r="GC55" s="904"/>
      <c r="GD55" s="904"/>
      <c r="GE55" s="904"/>
      <c r="GF55" s="904"/>
      <c r="GG55" s="904"/>
      <c r="GH55" s="904"/>
      <c r="GI55" s="904"/>
      <c r="GJ55" s="904"/>
      <c r="GK55" s="1219"/>
    </row>
    <row r="56" spans="1:193" ht="4.5" customHeight="1" x14ac:dyDescent="0.15">
      <c r="A56" s="691"/>
      <c r="B56" s="692"/>
      <c r="C56" s="692"/>
      <c r="D56" s="692"/>
      <c r="E56" s="692"/>
      <c r="F56" s="692"/>
      <c r="G56" s="692"/>
      <c r="H56" s="692"/>
      <c r="I56" s="692"/>
      <c r="J56" s="693"/>
      <c r="K56" s="1085"/>
      <c r="L56" s="1086"/>
      <c r="M56" s="1086"/>
      <c r="N56" s="1086"/>
      <c r="O56" s="1086"/>
      <c r="P56" s="1086"/>
      <c r="Q56" s="1086"/>
      <c r="R56" s="1086"/>
      <c r="S56" s="1086"/>
      <c r="T56" s="1086"/>
      <c r="U56" s="1086"/>
      <c r="V56" s="1086"/>
      <c r="W56" s="1086"/>
      <c r="X56" s="1086"/>
      <c r="Y56" s="1086"/>
      <c r="Z56" s="1086"/>
      <c r="AA56" s="1086"/>
      <c r="AB56" s="1177"/>
      <c r="AC56" s="1085"/>
      <c r="AD56" s="1086"/>
      <c r="AE56" s="1086"/>
      <c r="AF56" s="1086"/>
      <c r="AG56" s="1086"/>
      <c r="AH56" s="1086"/>
      <c r="AI56" s="1086"/>
      <c r="AJ56" s="1086"/>
      <c r="AK56" s="1086"/>
      <c r="AL56" s="1086"/>
      <c r="AM56" s="1086"/>
      <c r="AN56" s="1086"/>
      <c r="AO56" s="1086"/>
      <c r="AP56" s="1086"/>
      <c r="AQ56" s="1086"/>
      <c r="AR56" s="1086"/>
      <c r="AS56" s="1086"/>
      <c r="AT56" s="1177"/>
      <c r="AU56" s="1085"/>
      <c r="AV56" s="1086"/>
      <c r="AW56" s="1086"/>
      <c r="AX56" s="1086"/>
      <c r="AY56" s="1086"/>
      <c r="AZ56" s="1086"/>
      <c r="BA56" s="1086"/>
      <c r="BB56" s="1086"/>
      <c r="BC56" s="1086"/>
      <c r="BD56" s="1086"/>
      <c r="BE56" s="1086"/>
      <c r="BF56" s="1087"/>
      <c r="BG56" s="474"/>
      <c r="BH56" s="474"/>
      <c r="BI56" s="505"/>
      <c r="BJ56" s="505"/>
      <c r="BK56" s="505"/>
      <c r="BL56" s="505"/>
      <c r="BM56" s="505"/>
      <c r="BN56" s="505"/>
      <c r="BO56" s="505"/>
      <c r="BP56" s="505"/>
      <c r="BQ56" s="505"/>
      <c r="BR56" s="505"/>
      <c r="BS56" s="505"/>
      <c r="BT56" s="505"/>
      <c r="BU56" s="505"/>
      <c r="BV56" s="505"/>
      <c r="BW56" s="505"/>
      <c r="BX56" s="505"/>
      <c r="BY56" s="505"/>
      <c r="BZ56" s="505"/>
      <c r="CA56" s="505"/>
      <c r="CB56" s="505"/>
      <c r="CC56" s="505"/>
      <c r="CD56" s="505"/>
      <c r="CE56" s="505"/>
      <c r="CF56" s="505"/>
      <c r="CG56" s="505"/>
      <c r="CH56" s="505"/>
      <c r="CI56" s="505"/>
      <c r="CJ56" s="505"/>
      <c r="CK56" s="505"/>
      <c r="CL56" s="505"/>
      <c r="CM56" s="505"/>
      <c r="CN56" s="505"/>
      <c r="CO56" s="505"/>
      <c r="CP56" s="505"/>
      <c r="CQ56" s="505"/>
      <c r="CR56" s="505"/>
      <c r="CT56" s="1294"/>
      <c r="CU56" s="1295"/>
      <c r="CV56" s="1295"/>
      <c r="CW56" s="1295"/>
      <c r="CX56" s="1295"/>
      <c r="CY56" s="1295"/>
      <c r="CZ56" s="1295"/>
      <c r="DA56" s="1296"/>
      <c r="DB56" s="1074" t="s">
        <v>29</v>
      </c>
      <c r="DC56" s="946"/>
      <c r="DD56" s="946"/>
      <c r="DE56" s="946"/>
      <c r="DF56" s="946"/>
      <c r="DG56" s="1075"/>
      <c r="DH56" s="792" t="str">
        <f>入力シート!$O$85</f>
        <v/>
      </c>
      <c r="DI56" s="793"/>
      <c r="DJ56" s="793"/>
      <c r="DK56" s="793"/>
      <c r="DL56" s="793"/>
      <c r="DM56" s="793"/>
      <c r="DN56" s="793"/>
      <c r="DO56" s="793"/>
      <c r="DP56" s="793"/>
      <c r="DQ56" s="793"/>
      <c r="DR56" s="793"/>
      <c r="DS56" s="793"/>
      <c r="DT56" s="793"/>
      <c r="DU56" s="793"/>
      <c r="DV56" s="793"/>
      <c r="DW56" s="793"/>
      <c r="DX56" s="793"/>
      <c r="DY56" s="793"/>
      <c r="DZ56" s="793"/>
      <c r="EA56" s="793"/>
      <c r="EB56" s="793"/>
      <c r="EC56" s="793"/>
      <c r="ED56" s="793"/>
      <c r="EE56" s="793"/>
      <c r="EF56" s="794"/>
      <c r="EG56" s="638" t="s">
        <v>24</v>
      </c>
      <c r="EH56" s="720"/>
      <c r="EI56" s="720"/>
      <c r="EJ56" s="720"/>
      <c r="EK56" s="720"/>
      <c r="EL56" s="720"/>
      <c r="EM56" s="720"/>
      <c r="EN56" s="720"/>
      <c r="EO56" s="720"/>
      <c r="EP56" s="720"/>
      <c r="EQ56" s="720"/>
      <c r="ER56" s="720"/>
      <c r="ES56" s="720"/>
      <c r="ET56" s="720"/>
      <c r="EU56" s="720"/>
      <c r="EV56" s="720"/>
      <c r="EW56" s="720"/>
      <c r="EX56" s="638" t="s">
        <v>158</v>
      </c>
      <c r="EY56" s="638"/>
      <c r="EZ56" s="638"/>
      <c r="FA56" s="638"/>
      <c r="FB56" s="638"/>
      <c r="FC56" s="638"/>
      <c r="FD56" s="945" t="s">
        <v>195</v>
      </c>
      <c r="FE56" s="946"/>
      <c r="FF56" s="946"/>
      <c r="FG56" s="946"/>
      <c r="FH56" s="946"/>
      <c r="FI56" s="1077"/>
      <c r="FJ56" s="475"/>
      <c r="FK56" s="1239" t="s">
        <v>29</v>
      </c>
      <c r="FL56" s="1051"/>
      <c r="FM56" s="1051"/>
      <c r="FN56" s="1051"/>
      <c r="FO56" s="1051"/>
      <c r="FP56" s="1240"/>
      <c r="FQ56" s="1223" t="str">
        <f>IF(入力シート!$AS$10="","",入力シート!$AS$10)</f>
        <v/>
      </c>
      <c r="FR56" s="1224"/>
      <c r="FS56" s="1224"/>
      <c r="FT56" s="1224"/>
      <c r="FU56" s="1224"/>
      <c r="FV56" s="1224"/>
      <c r="FW56" s="1224"/>
      <c r="FX56" s="1224"/>
      <c r="FY56" s="1224"/>
      <c r="FZ56" s="1224"/>
      <c r="GA56" s="1224"/>
      <c r="GB56" s="1224"/>
      <c r="GC56" s="1224"/>
      <c r="GD56" s="1224"/>
      <c r="GE56" s="1224"/>
      <c r="GF56" s="1224"/>
      <c r="GG56" s="1224"/>
      <c r="GH56" s="1224"/>
      <c r="GI56" s="1224"/>
      <c r="GJ56" s="1224"/>
      <c r="GK56" s="1225"/>
    </row>
    <row r="57" spans="1:193" ht="4.5" customHeight="1" x14ac:dyDescent="0.15">
      <c r="A57" s="973" t="s">
        <v>3</v>
      </c>
      <c r="B57" s="972"/>
      <c r="C57" s="972"/>
      <c r="D57" s="972"/>
      <c r="E57" s="972"/>
      <c r="F57" s="972"/>
      <c r="G57" s="972"/>
      <c r="H57" s="972"/>
      <c r="I57" s="972"/>
      <c r="J57" s="972"/>
      <c r="K57" s="638" t="s">
        <v>7</v>
      </c>
      <c r="L57" s="638"/>
      <c r="M57" s="638"/>
      <c r="N57" s="638"/>
      <c r="O57" s="638"/>
      <c r="P57" s="638"/>
      <c r="Q57" s="638"/>
      <c r="R57" s="638"/>
      <c r="S57" s="638" t="s">
        <v>8</v>
      </c>
      <c r="T57" s="638"/>
      <c r="U57" s="638"/>
      <c r="V57" s="638"/>
      <c r="W57" s="638"/>
      <c r="X57" s="638"/>
      <c r="Y57" s="638"/>
      <c r="Z57" s="638"/>
      <c r="AA57" s="638"/>
      <c r="AB57" s="638"/>
      <c r="AC57" s="638"/>
      <c r="AD57" s="638"/>
      <c r="AE57" s="638"/>
      <c r="AF57" s="638"/>
      <c r="AG57" s="638"/>
      <c r="AH57" s="638"/>
      <c r="AI57" s="638"/>
      <c r="AJ57" s="638"/>
      <c r="AK57" s="1178" t="s">
        <v>99</v>
      </c>
      <c r="AL57" s="1178"/>
      <c r="AM57" s="1178"/>
      <c r="AN57" s="1178"/>
      <c r="AO57" s="1178"/>
      <c r="AP57" s="1178"/>
      <c r="AQ57" s="1178"/>
      <c r="AR57" s="1178"/>
      <c r="AS57" s="1178"/>
      <c r="AT57" s="1178"/>
      <c r="AU57" s="667" t="s">
        <v>9</v>
      </c>
      <c r="AV57" s="667"/>
      <c r="AW57" s="667"/>
      <c r="AX57" s="667"/>
      <c r="AY57" s="667"/>
      <c r="AZ57" s="667"/>
      <c r="BA57" s="667"/>
      <c r="BB57" s="667"/>
      <c r="BC57" s="667"/>
      <c r="BD57" s="667"/>
      <c r="BE57" s="667"/>
      <c r="BF57" s="668"/>
      <c r="BG57" s="474"/>
      <c r="BH57" s="474"/>
      <c r="BI57" s="505"/>
      <c r="BJ57" s="505"/>
      <c r="BK57" s="505"/>
      <c r="BL57" s="505"/>
      <c r="BM57" s="505"/>
      <c r="BN57" s="505"/>
      <c r="BO57" s="505"/>
      <c r="BP57" s="505"/>
      <c r="BQ57" s="505"/>
      <c r="BR57" s="505"/>
      <c r="BS57" s="505"/>
      <c r="BT57" s="505"/>
      <c r="BU57" s="505"/>
      <c r="BV57" s="505"/>
      <c r="BW57" s="505"/>
      <c r="BX57" s="505"/>
      <c r="BY57" s="505"/>
      <c r="BZ57" s="505"/>
      <c r="CA57" s="505"/>
      <c r="CB57" s="505"/>
      <c r="CC57" s="505"/>
      <c r="CD57" s="505"/>
      <c r="CE57" s="505"/>
      <c r="CF57" s="505"/>
      <c r="CG57" s="505"/>
      <c r="CH57" s="505"/>
      <c r="CI57" s="505"/>
      <c r="CJ57" s="505"/>
      <c r="CK57" s="505"/>
      <c r="CL57" s="505"/>
      <c r="CM57" s="505"/>
      <c r="CN57" s="505"/>
      <c r="CO57" s="505"/>
      <c r="CP57" s="505"/>
      <c r="CQ57" s="505"/>
      <c r="CR57" s="505"/>
      <c r="CT57" s="1294"/>
      <c r="CU57" s="1295"/>
      <c r="CV57" s="1295"/>
      <c r="CW57" s="1295"/>
      <c r="CX57" s="1295"/>
      <c r="CY57" s="1295"/>
      <c r="CZ57" s="1295"/>
      <c r="DA57" s="1296"/>
      <c r="DB57" s="1074"/>
      <c r="DC57" s="946"/>
      <c r="DD57" s="946"/>
      <c r="DE57" s="946"/>
      <c r="DF57" s="946"/>
      <c r="DG57" s="1075"/>
      <c r="DH57" s="792"/>
      <c r="DI57" s="793"/>
      <c r="DJ57" s="793"/>
      <c r="DK57" s="793"/>
      <c r="DL57" s="793"/>
      <c r="DM57" s="793"/>
      <c r="DN57" s="793"/>
      <c r="DO57" s="793"/>
      <c r="DP57" s="793"/>
      <c r="DQ57" s="793"/>
      <c r="DR57" s="793"/>
      <c r="DS57" s="793"/>
      <c r="DT57" s="793"/>
      <c r="DU57" s="793"/>
      <c r="DV57" s="793"/>
      <c r="DW57" s="793"/>
      <c r="DX57" s="793"/>
      <c r="DY57" s="793"/>
      <c r="DZ57" s="793"/>
      <c r="EA57" s="793"/>
      <c r="EB57" s="793"/>
      <c r="EC57" s="793"/>
      <c r="ED57" s="793"/>
      <c r="EE57" s="793"/>
      <c r="EF57" s="794"/>
      <c r="EG57" s="720"/>
      <c r="EH57" s="720"/>
      <c r="EI57" s="720"/>
      <c r="EJ57" s="720"/>
      <c r="EK57" s="720"/>
      <c r="EL57" s="720"/>
      <c r="EM57" s="720"/>
      <c r="EN57" s="720"/>
      <c r="EO57" s="720"/>
      <c r="EP57" s="720"/>
      <c r="EQ57" s="720"/>
      <c r="ER57" s="720"/>
      <c r="ES57" s="720"/>
      <c r="ET57" s="720"/>
      <c r="EU57" s="720"/>
      <c r="EV57" s="720"/>
      <c r="EW57" s="720"/>
      <c r="EX57" s="638"/>
      <c r="EY57" s="638"/>
      <c r="EZ57" s="638"/>
      <c r="FA57" s="638"/>
      <c r="FB57" s="638"/>
      <c r="FC57" s="638"/>
      <c r="FD57" s="945"/>
      <c r="FE57" s="946"/>
      <c r="FF57" s="946"/>
      <c r="FG57" s="946"/>
      <c r="FH57" s="946"/>
      <c r="FI57" s="1077"/>
      <c r="FJ57" s="475"/>
      <c r="FK57" s="1220"/>
      <c r="FL57" s="1221"/>
      <c r="FM57" s="1221"/>
      <c r="FN57" s="1221"/>
      <c r="FO57" s="1221"/>
      <c r="FP57" s="1241"/>
      <c r="FQ57" s="792"/>
      <c r="FR57" s="793"/>
      <c r="FS57" s="793"/>
      <c r="FT57" s="793"/>
      <c r="FU57" s="793"/>
      <c r="FV57" s="793"/>
      <c r="FW57" s="793"/>
      <c r="FX57" s="793"/>
      <c r="FY57" s="793"/>
      <c r="FZ57" s="793"/>
      <c r="GA57" s="793"/>
      <c r="GB57" s="793"/>
      <c r="GC57" s="793"/>
      <c r="GD57" s="793"/>
      <c r="GE57" s="793"/>
      <c r="GF57" s="793"/>
      <c r="GG57" s="793"/>
      <c r="GH57" s="793"/>
      <c r="GI57" s="793"/>
      <c r="GJ57" s="793"/>
      <c r="GK57" s="1226"/>
    </row>
    <row r="58" spans="1:193" ht="4.5" customHeight="1" x14ac:dyDescent="0.15">
      <c r="A58" s="973"/>
      <c r="B58" s="972"/>
      <c r="C58" s="972"/>
      <c r="D58" s="972"/>
      <c r="E58" s="972"/>
      <c r="F58" s="972"/>
      <c r="G58" s="972"/>
      <c r="H58" s="972"/>
      <c r="I58" s="972"/>
      <c r="J58" s="972"/>
      <c r="K58" s="638"/>
      <c r="L58" s="638"/>
      <c r="M58" s="638"/>
      <c r="N58" s="638"/>
      <c r="O58" s="638"/>
      <c r="P58" s="638"/>
      <c r="Q58" s="638"/>
      <c r="R58" s="638"/>
      <c r="S58" s="638"/>
      <c r="T58" s="638"/>
      <c r="U58" s="638"/>
      <c r="V58" s="638"/>
      <c r="W58" s="638"/>
      <c r="X58" s="638"/>
      <c r="Y58" s="638"/>
      <c r="Z58" s="638"/>
      <c r="AA58" s="638"/>
      <c r="AB58" s="638"/>
      <c r="AC58" s="638"/>
      <c r="AD58" s="638"/>
      <c r="AE58" s="638"/>
      <c r="AF58" s="638"/>
      <c r="AG58" s="638"/>
      <c r="AH58" s="638"/>
      <c r="AI58" s="638"/>
      <c r="AJ58" s="638"/>
      <c r="AK58" s="1178"/>
      <c r="AL58" s="1178"/>
      <c r="AM58" s="1178"/>
      <c r="AN58" s="1178"/>
      <c r="AO58" s="1178"/>
      <c r="AP58" s="1178"/>
      <c r="AQ58" s="1178"/>
      <c r="AR58" s="1178"/>
      <c r="AS58" s="1178"/>
      <c r="AT58" s="1178"/>
      <c r="AU58" s="669"/>
      <c r="AV58" s="669"/>
      <c r="AW58" s="669"/>
      <c r="AX58" s="669"/>
      <c r="AY58" s="669"/>
      <c r="AZ58" s="669"/>
      <c r="BA58" s="669"/>
      <c r="BB58" s="669"/>
      <c r="BC58" s="669"/>
      <c r="BD58" s="669"/>
      <c r="BE58" s="669"/>
      <c r="BF58" s="670"/>
      <c r="BG58" s="474"/>
      <c r="BH58" s="474"/>
      <c r="BI58" s="505"/>
      <c r="BJ58" s="505"/>
      <c r="BK58" s="505"/>
      <c r="BL58" s="505"/>
      <c r="BM58" s="505"/>
      <c r="BN58" s="505"/>
      <c r="BO58" s="505"/>
      <c r="BP58" s="505"/>
      <c r="BQ58" s="505"/>
      <c r="BR58" s="505"/>
      <c r="BS58" s="505"/>
      <c r="BT58" s="505"/>
      <c r="BU58" s="505"/>
      <c r="BV58" s="505"/>
      <c r="BW58" s="505"/>
      <c r="BX58" s="505"/>
      <c r="BY58" s="505"/>
      <c r="BZ58" s="505"/>
      <c r="CA58" s="505"/>
      <c r="CB58" s="505"/>
      <c r="CC58" s="505"/>
      <c r="CD58" s="505"/>
      <c r="CE58" s="505"/>
      <c r="CF58" s="505"/>
      <c r="CG58" s="505"/>
      <c r="CH58" s="505"/>
      <c r="CI58" s="505"/>
      <c r="CJ58" s="505"/>
      <c r="CK58" s="505"/>
      <c r="CL58" s="505"/>
      <c r="CM58" s="505"/>
      <c r="CN58" s="505"/>
      <c r="CO58" s="505"/>
      <c r="CP58" s="505"/>
      <c r="CQ58" s="505"/>
      <c r="CR58" s="505"/>
      <c r="CT58" s="1294"/>
      <c r="CU58" s="1295"/>
      <c r="CV58" s="1295"/>
      <c r="CW58" s="1295"/>
      <c r="CX58" s="1295"/>
      <c r="CY58" s="1295"/>
      <c r="CZ58" s="1295"/>
      <c r="DA58" s="1296"/>
      <c r="DB58" s="1074"/>
      <c r="DC58" s="946"/>
      <c r="DD58" s="946"/>
      <c r="DE58" s="946"/>
      <c r="DF58" s="946"/>
      <c r="DG58" s="1075"/>
      <c r="DH58" s="795"/>
      <c r="DI58" s="796"/>
      <c r="DJ58" s="796"/>
      <c r="DK58" s="796"/>
      <c r="DL58" s="796"/>
      <c r="DM58" s="796"/>
      <c r="DN58" s="796"/>
      <c r="DO58" s="796"/>
      <c r="DP58" s="796"/>
      <c r="DQ58" s="796"/>
      <c r="DR58" s="796"/>
      <c r="DS58" s="796"/>
      <c r="DT58" s="796"/>
      <c r="DU58" s="796"/>
      <c r="DV58" s="796"/>
      <c r="DW58" s="796"/>
      <c r="DX58" s="796"/>
      <c r="DY58" s="796"/>
      <c r="DZ58" s="796"/>
      <c r="EA58" s="796"/>
      <c r="EB58" s="796"/>
      <c r="EC58" s="796"/>
      <c r="ED58" s="796"/>
      <c r="EE58" s="796"/>
      <c r="EF58" s="797"/>
      <c r="EG58" s="720"/>
      <c r="EH58" s="720"/>
      <c r="EI58" s="720"/>
      <c r="EJ58" s="720"/>
      <c r="EK58" s="720"/>
      <c r="EL58" s="720"/>
      <c r="EM58" s="720"/>
      <c r="EN58" s="720"/>
      <c r="EO58" s="720"/>
      <c r="EP58" s="720"/>
      <c r="EQ58" s="720"/>
      <c r="ER58" s="720"/>
      <c r="ES58" s="720"/>
      <c r="ET58" s="720"/>
      <c r="EU58" s="720"/>
      <c r="EV58" s="720"/>
      <c r="EW58" s="720"/>
      <c r="EX58" s="638"/>
      <c r="EY58" s="638"/>
      <c r="EZ58" s="638"/>
      <c r="FA58" s="638"/>
      <c r="FB58" s="638"/>
      <c r="FC58" s="638"/>
      <c r="FD58" s="945"/>
      <c r="FE58" s="946"/>
      <c r="FF58" s="946"/>
      <c r="FG58" s="946"/>
      <c r="FH58" s="946"/>
      <c r="FI58" s="1077"/>
      <c r="FJ58" s="475"/>
      <c r="FK58" s="1220"/>
      <c r="FL58" s="1221"/>
      <c r="FM58" s="1221"/>
      <c r="FN58" s="1221"/>
      <c r="FO58" s="1221"/>
      <c r="FP58" s="1241"/>
      <c r="FQ58" s="795"/>
      <c r="FR58" s="796"/>
      <c r="FS58" s="796"/>
      <c r="FT58" s="796"/>
      <c r="FU58" s="796"/>
      <c r="FV58" s="796"/>
      <c r="FW58" s="796"/>
      <c r="FX58" s="796"/>
      <c r="FY58" s="796"/>
      <c r="FZ58" s="796"/>
      <c r="GA58" s="796"/>
      <c r="GB58" s="796"/>
      <c r="GC58" s="796"/>
      <c r="GD58" s="796"/>
      <c r="GE58" s="796"/>
      <c r="GF58" s="796"/>
      <c r="GG58" s="796"/>
      <c r="GH58" s="796"/>
      <c r="GI58" s="796"/>
      <c r="GJ58" s="796"/>
      <c r="GK58" s="1227"/>
    </row>
    <row r="59" spans="1:193" ht="4.5" customHeight="1" x14ac:dyDescent="0.15">
      <c r="A59" s="973"/>
      <c r="B59" s="972"/>
      <c r="C59" s="972"/>
      <c r="D59" s="972"/>
      <c r="E59" s="972"/>
      <c r="F59" s="972"/>
      <c r="G59" s="972"/>
      <c r="H59" s="972"/>
      <c r="I59" s="972"/>
      <c r="J59" s="972"/>
      <c r="K59" s="677" t="str">
        <f>IF(入力シート!AT14="","月～",入力シート!AT14)</f>
        <v>月～</v>
      </c>
      <c r="L59" s="678"/>
      <c r="M59" s="678"/>
      <c r="N59" s="678"/>
      <c r="O59" s="678"/>
      <c r="P59" s="671" t="str">
        <f>IF(入力シート!AU14="","月",入力シート!AU14)</f>
        <v>月</v>
      </c>
      <c r="Q59" s="671"/>
      <c r="R59" s="672"/>
      <c r="S59" s="1179" t="str">
        <f>入力シート!$AR$14</f>
        <v/>
      </c>
      <c r="T59" s="1180"/>
      <c r="U59" s="1180"/>
      <c r="V59" s="1180"/>
      <c r="W59" s="1180"/>
      <c r="X59" s="1180"/>
      <c r="Y59" s="1180"/>
      <c r="Z59" s="1180"/>
      <c r="AA59" s="1180"/>
      <c r="AB59" s="1180"/>
      <c r="AC59" s="1180"/>
      <c r="AD59" s="1180"/>
      <c r="AE59" s="1180"/>
      <c r="AF59" s="1180"/>
      <c r="AG59" s="1180"/>
      <c r="AH59" s="1180"/>
      <c r="AI59" s="1180"/>
      <c r="AJ59" s="1181"/>
      <c r="AK59" s="654" t="str">
        <f>入力シート!$AS$14</f>
        <v/>
      </c>
      <c r="AL59" s="654"/>
      <c r="AM59" s="654"/>
      <c r="AN59" s="654"/>
      <c r="AO59" s="654"/>
      <c r="AP59" s="654"/>
      <c r="AQ59" s="654"/>
      <c r="AR59" s="654"/>
      <c r="AS59" s="654"/>
      <c r="AT59" s="654"/>
      <c r="AU59" s="1163" t="str">
        <f>入力シート!E26</f>
        <v/>
      </c>
      <c r="AV59" s="1163"/>
      <c r="AW59" s="1163"/>
      <c r="AX59" s="1163"/>
      <c r="AY59" s="1163"/>
      <c r="AZ59" s="1163"/>
      <c r="BA59" s="1163"/>
      <c r="BB59" s="1163"/>
      <c r="BC59" s="1163"/>
      <c r="BD59" s="1163"/>
      <c r="BE59" s="1163"/>
      <c r="BF59" s="1164"/>
      <c r="BG59" s="474"/>
      <c r="BH59" s="474"/>
      <c r="BI59" s="505"/>
      <c r="BJ59" s="505"/>
      <c r="BK59" s="505"/>
      <c r="BL59" s="505"/>
      <c r="BM59" s="505"/>
      <c r="BN59" s="505"/>
      <c r="BO59" s="505"/>
      <c r="BP59" s="505"/>
      <c r="BQ59" s="505"/>
      <c r="BR59" s="505"/>
      <c r="BS59" s="505"/>
      <c r="BT59" s="505"/>
      <c r="BU59" s="505"/>
      <c r="BV59" s="505"/>
      <c r="BW59" s="505"/>
      <c r="BX59" s="505"/>
      <c r="BY59" s="505"/>
      <c r="BZ59" s="505"/>
      <c r="CA59" s="505"/>
      <c r="CB59" s="505"/>
      <c r="CC59" s="505"/>
      <c r="CD59" s="505"/>
      <c r="CE59" s="505"/>
      <c r="CF59" s="505"/>
      <c r="CG59" s="505"/>
      <c r="CH59" s="505"/>
      <c r="CI59" s="505"/>
      <c r="CJ59" s="505"/>
      <c r="CK59" s="505"/>
      <c r="CL59" s="505"/>
      <c r="CM59" s="505"/>
      <c r="CN59" s="505"/>
      <c r="CO59" s="505"/>
      <c r="CP59" s="505"/>
      <c r="CQ59" s="505"/>
      <c r="CR59" s="505"/>
      <c r="CT59" s="1294"/>
      <c r="CU59" s="1295"/>
      <c r="CV59" s="1295"/>
      <c r="CW59" s="1295"/>
      <c r="CX59" s="1295"/>
      <c r="CY59" s="1295"/>
      <c r="CZ59" s="1295"/>
      <c r="DA59" s="1296"/>
      <c r="DB59" s="1061" t="s">
        <v>23</v>
      </c>
      <c r="DC59" s="1062"/>
      <c r="DD59" s="1062"/>
      <c r="DE59" s="1062"/>
      <c r="DF59" s="1062"/>
      <c r="DG59" s="1063"/>
      <c r="DH59" s="1070" t="str">
        <f>入力シート!$N$85</f>
        <v/>
      </c>
      <c r="DI59" s="1070"/>
      <c r="DJ59" s="1070"/>
      <c r="DK59" s="1070"/>
      <c r="DL59" s="1070"/>
      <c r="DM59" s="1070"/>
      <c r="DN59" s="1070"/>
      <c r="DO59" s="1070"/>
      <c r="DP59" s="1070"/>
      <c r="DQ59" s="1070"/>
      <c r="DR59" s="1070"/>
      <c r="DS59" s="1070"/>
      <c r="DT59" s="1070"/>
      <c r="DU59" s="1070"/>
      <c r="DV59" s="1070"/>
      <c r="DW59" s="1070"/>
      <c r="DX59" s="1070"/>
      <c r="DY59" s="1070"/>
      <c r="DZ59" s="1070"/>
      <c r="EA59" s="1070"/>
      <c r="EB59" s="1070"/>
      <c r="EC59" s="1070"/>
      <c r="ED59" s="1070"/>
      <c r="EE59" s="1070"/>
      <c r="EF59" s="1070"/>
      <c r="EG59" s="717" t="str">
        <f>入力シート!$Z$85</f>
        <v/>
      </c>
      <c r="EH59" s="718"/>
      <c r="EI59" s="718"/>
      <c r="EJ59" s="718"/>
      <c r="EK59" s="718"/>
      <c r="EL59" s="718"/>
      <c r="EM59" s="718"/>
      <c r="EN59" s="718"/>
      <c r="EO59" s="718"/>
      <c r="EP59" s="718"/>
      <c r="EQ59" s="718"/>
      <c r="ER59" s="718"/>
      <c r="ES59" s="718"/>
      <c r="ET59" s="718"/>
      <c r="EU59" s="718"/>
      <c r="EV59" s="718"/>
      <c r="EW59" s="718"/>
      <c r="EX59" s="719" t="str">
        <f>入力シート!$AM$85</f>
        <v/>
      </c>
      <c r="EY59" s="719"/>
      <c r="EZ59" s="719"/>
      <c r="FA59" s="719"/>
      <c r="FB59" s="719"/>
      <c r="FC59" s="719"/>
      <c r="FD59" s="1011" t="str">
        <f>入力シート!$AN$85</f>
        <v/>
      </c>
      <c r="FE59" s="879"/>
      <c r="FF59" s="879"/>
      <c r="FG59" s="879"/>
      <c r="FH59" s="879"/>
      <c r="FI59" s="809"/>
      <c r="FJ59" s="475"/>
      <c r="FK59" s="1203" t="s">
        <v>23</v>
      </c>
      <c r="FL59" s="1204"/>
      <c r="FM59" s="1204"/>
      <c r="FN59" s="1204"/>
      <c r="FO59" s="1204"/>
      <c r="FP59" s="1205"/>
      <c r="FQ59" s="1209" t="str">
        <f>IF(入力シート!$AR$10="","",入力シート!$AR$10)</f>
        <v/>
      </c>
      <c r="FR59" s="1209"/>
      <c r="FS59" s="1209"/>
      <c r="FT59" s="1209"/>
      <c r="FU59" s="1209"/>
      <c r="FV59" s="1209"/>
      <c r="FW59" s="1209"/>
      <c r="FX59" s="1209"/>
      <c r="FY59" s="1209"/>
      <c r="FZ59" s="1209"/>
      <c r="GA59" s="1209"/>
      <c r="GB59" s="1209"/>
      <c r="GC59" s="1209"/>
      <c r="GD59" s="1209"/>
      <c r="GE59" s="1209"/>
      <c r="GF59" s="1209"/>
      <c r="GG59" s="1209"/>
      <c r="GH59" s="1209"/>
      <c r="GI59" s="1209"/>
      <c r="GJ59" s="1209"/>
      <c r="GK59" s="1210"/>
    </row>
    <row r="60" spans="1:193" ht="4.5" customHeight="1" x14ac:dyDescent="0.15">
      <c r="A60" s="973"/>
      <c r="B60" s="972"/>
      <c r="C60" s="972"/>
      <c r="D60" s="972"/>
      <c r="E60" s="972"/>
      <c r="F60" s="972"/>
      <c r="G60" s="972"/>
      <c r="H60" s="972"/>
      <c r="I60" s="972"/>
      <c r="J60" s="972"/>
      <c r="K60" s="679"/>
      <c r="L60" s="680"/>
      <c r="M60" s="680"/>
      <c r="N60" s="680"/>
      <c r="O60" s="680"/>
      <c r="P60" s="673"/>
      <c r="Q60" s="673"/>
      <c r="R60" s="674"/>
      <c r="S60" s="1182"/>
      <c r="T60" s="903"/>
      <c r="U60" s="903"/>
      <c r="V60" s="903"/>
      <c r="W60" s="903"/>
      <c r="X60" s="903"/>
      <c r="Y60" s="903"/>
      <c r="Z60" s="903"/>
      <c r="AA60" s="903"/>
      <c r="AB60" s="903"/>
      <c r="AC60" s="903"/>
      <c r="AD60" s="903"/>
      <c r="AE60" s="903"/>
      <c r="AF60" s="903"/>
      <c r="AG60" s="903"/>
      <c r="AH60" s="903"/>
      <c r="AI60" s="903"/>
      <c r="AJ60" s="1183"/>
      <c r="AK60" s="654"/>
      <c r="AL60" s="654"/>
      <c r="AM60" s="654"/>
      <c r="AN60" s="654"/>
      <c r="AO60" s="654"/>
      <c r="AP60" s="654"/>
      <c r="AQ60" s="654"/>
      <c r="AR60" s="654"/>
      <c r="AS60" s="654"/>
      <c r="AT60" s="654"/>
      <c r="AU60" s="654"/>
      <c r="AV60" s="654"/>
      <c r="AW60" s="654"/>
      <c r="AX60" s="654"/>
      <c r="AY60" s="654"/>
      <c r="AZ60" s="654"/>
      <c r="BA60" s="654"/>
      <c r="BB60" s="654"/>
      <c r="BC60" s="654"/>
      <c r="BD60" s="654"/>
      <c r="BE60" s="654"/>
      <c r="BF60" s="747"/>
      <c r="BG60" s="474"/>
      <c r="BH60" s="474"/>
      <c r="BI60" s="505"/>
      <c r="BJ60" s="505"/>
      <c r="BK60" s="505"/>
      <c r="BL60" s="505"/>
      <c r="BM60" s="505"/>
      <c r="BN60" s="505"/>
      <c r="BO60" s="505"/>
      <c r="BP60" s="505"/>
      <c r="BQ60" s="505"/>
      <c r="BR60" s="505"/>
      <c r="BS60" s="505"/>
      <c r="BT60" s="505"/>
      <c r="BU60" s="505"/>
      <c r="BV60" s="505"/>
      <c r="BW60" s="505"/>
      <c r="BX60" s="505"/>
      <c r="BY60" s="505"/>
      <c r="BZ60" s="505"/>
      <c r="CA60" s="505"/>
      <c r="CB60" s="505"/>
      <c r="CC60" s="505"/>
      <c r="CD60" s="505"/>
      <c r="CE60" s="505"/>
      <c r="CF60" s="505"/>
      <c r="CG60" s="505"/>
      <c r="CH60" s="505"/>
      <c r="CI60" s="505"/>
      <c r="CJ60" s="505"/>
      <c r="CK60" s="505"/>
      <c r="CL60" s="505"/>
      <c r="CM60" s="505"/>
      <c r="CN60" s="505"/>
      <c r="CO60" s="505"/>
      <c r="CP60" s="505"/>
      <c r="CQ60" s="505"/>
      <c r="CR60" s="505"/>
      <c r="CT60" s="1294"/>
      <c r="CU60" s="1295"/>
      <c r="CV60" s="1295"/>
      <c r="CW60" s="1295"/>
      <c r="CX60" s="1295"/>
      <c r="CY60" s="1295"/>
      <c r="CZ60" s="1295"/>
      <c r="DA60" s="1296"/>
      <c r="DB60" s="1064"/>
      <c r="DC60" s="1065"/>
      <c r="DD60" s="1065"/>
      <c r="DE60" s="1065"/>
      <c r="DF60" s="1065"/>
      <c r="DG60" s="1066"/>
      <c r="DH60" s="616"/>
      <c r="DI60" s="616"/>
      <c r="DJ60" s="616"/>
      <c r="DK60" s="616"/>
      <c r="DL60" s="616"/>
      <c r="DM60" s="616"/>
      <c r="DN60" s="616"/>
      <c r="DO60" s="616"/>
      <c r="DP60" s="616"/>
      <c r="DQ60" s="616"/>
      <c r="DR60" s="616"/>
      <c r="DS60" s="616"/>
      <c r="DT60" s="616"/>
      <c r="DU60" s="616"/>
      <c r="DV60" s="616"/>
      <c r="DW60" s="616"/>
      <c r="DX60" s="616"/>
      <c r="DY60" s="616"/>
      <c r="DZ60" s="616"/>
      <c r="EA60" s="616"/>
      <c r="EB60" s="616"/>
      <c r="EC60" s="616"/>
      <c r="ED60" s="616"/>
      <c r="EE60" s="616"/>
      <c r="EF60" s="616"/>
      <c r="EG60" s="718"/>
      <c r="EH60" s="718"/>
      <c r="EI60" s="718"/>
      <c r="EJ60" s="718"/>
      <c r="EK60" s="718"/>
      <c r="EL60" s="718"/>
      <c r="EM60" s="718"/>
      <c r="EN60" s="718"/>
      <c r="EO60" s="718"/>
      <c r="EP60" s="718"/>
      <c r="EQ60" s="718"/>
      <c r="ER60" s="718"/>
      <c r="ES60" s="718"/>
      <c r="ET60" s="718"/>
      <c r="EU60" s="718"/>
      <c r="EV60" s="718"/>
      <c r="EW60" s="718"/>
      <c r="EX60" s="719"/>
      <c r="EY60" s="719"/>
      <c r="EZ60" s="719"/>
      <c r="FA60" s="719"/>
      <c r="FB60" s="719"/>
      <c r="FC60" s="719"/>
      <c r="FD60" s="861"/>
      <c r="FE60" s="609"/>
      <c r="FF60" s="609"/>
      <c r="FG60" s="609"/>
      <c r="FH60" s="609"/>
      <c r="FI60" s="810"/>
      <c r="FJ60" s="475"/>
      <c r="FK60" s="1206"/>
      <c r="FL60" s="1207"/>
      <c r="FM60" s="1207"/>
      <c r="FN60" s="1207"/>
      <c r="FO60" s="1207"/>
      <c r="FP60" s="1208"/>
      <c r="FQ60" s="1211"/>
      <c r="FR60" s="1211"/>
      <c r="FS60" s="1211"/>
      <c r="FT60" s="1211"/>
      <c r="FU60" s="1211"/>
      <c r="FV60" s="1211"/>
      <c r="FW60" s="1211"/>
      <c r="FX60" s="1211"/>
      <c r="FY60" s="1211"/>
      <c r="FZ60" s="1211"/>
      <c r="GA60" s="1211"/>
      <c r="GB60" s="1211"/>
      <c r="GC60" s="1211"/>
      <c r="GD60" s="1211"/>
      <c r="GE60" s="1211"/>
      <c r="GF60" s="1211"/>
      <c r="GG60" s="1211"/>
      <c r="GH60" s="1211"/>
      <c r="GI60" s="1211"/>
      <c r="GJ60" s="1211"/>
      <c r="GK60" s="1212"/>
    </row>
    <row r="61" spans="1:193" ht="4.5" customHeight="1" x14ac:dyDescent="0.15">
      <c r="A61" s="973"/>
      <c r="B61" s="972"/>
      <c r="C61" s="972"/>
      <c r="D61" s="972"/>
      <c r="E61" s="972"/>
      <c r="F61" s="972"/>
      <c r="G61" s="972"/>
      <c r="H61" s="972"/>
      <c r="I61" s="972"/>
      <c r="J61" s="972"/>
      <c r="K61" s="679"/>
      <c r="L61" s="680"/>
      <c r="M61" s="680"/>
      <c r="N61" s="680"/>
      <c r="O61" s="680"/>
      <c r="P61" s="673"/>
      <c r="Q61" s="673"/>
      <c r="R61" s="674"/>
      <c r="S61" s="1182"/>
      <c r="T61" s="903"/>
      <c r="U61" s="903"/>
      <c r="V61" s="903"/>
      <c r="W61" s="903"/>
      <c r="X61" s="903"/>
      <c r="Y61" s="903"/>
      <c r="Z61" s="903"/>
      <c r="AA61" s="903"/>
      <c r="AB61" s="903"/>
      <c r="AC61" s="903"/>
      <c r="AD61" s="903"/>
      <c r="AE61" s="903"/>
      <c r="AF61" s="903"/>
      <c r="AG61" s="903"/>
      <c r="AH61" s="903"/>
      <c r="AI61" s="903"/>
      <c r="AJ61" s="1183"/>
      <c r="AK61" s="654"/>
      <c r="AL61" s="654"/>
      <c r="AM61" s="654"/>
      <c r="AN61" s="654"/>
      <c r="AO61" s="654"/>
      <c r="AP61" s="654"/>
      <c r="AQ61" s="654"/>
      <c r="AR61" s="654"/>
      <c r="AS61" s="654"/>
      <c r="AT61" s="654"/>
      <c r="AU61" s="654"/>
      <c r="AV61" s="654"/>
      <c r="AW61" s="654"/>
      <c r="AX61" s="654"/>
      <c r="AY61" s="654"/>
      <c r="AZ61" s="654"/>
      <c r="BA61" s="654"/>
      <c r="BB61" s="654"/>
      <c r="BC61" s="654"/>
      <c r="BD61" s="654"/>
      <c r="BE61" s="654"/>
      <c r="BF61" s="747"/>
      <c r="BG61" s="474"/>
      <c r="BH61" s="474"/>
      <c r="BI61" s="505"/>
      <c r="BJ61" s="505"/>
      <c r="BK61" s="505"/>
      <c r="BL61" s="505"/>
      <c r="BM61" s="505"/>
      <c r="BN61" s="505"/>
      <c r="BO61" s="505"/>
      <c r="BP61" s="505"/>
      <c r="BQ61" s="505"/>
      <c r="BR61" s="505"/>
      <c r="BS61" s="505"/>
      <c r="BT61" s="505"/>
      <c r="BU61" s="505"/>
      <c r="BV61" s="505"/>
      <c r="BW61" s="505"/>
      <c r="BX61" s="505"/>
      <c r="BY61" s="505"/>
      <c r="BZ61" s="505"/>
      <c r="CA61" s="505"/>
      <c r="CB61" s="505"/>
      <c r="CC61" s="505"/>
      <c r="CD61" s="505"/>
      <c r="CE61" s="505"/>
      <c r="CF61" s="505"/>
      <c r="CG61" s="505"/>
      <c r="CH61" s="505"/>
      <c r="CI61" s="505"/>
      <c r="CJ61" s="505"/>
      <c r="CK61" s="505"/>
      <c r="CL61" s="505"/>
      <c r="CM61" s="505"/>
      <c r="CN61" s="505"/>
      <c r="CO61" s="505"/>
      <c r="CP61" s="505"/>
      <c r="CQ61" s="505"/>
      <c r="CR61" s="505"/>
      <c r="CT61" s="1294"/>
      <c r="CU61" s="1295"/>
      <c r="CV61" s="1295"/>
      <c r="CW61" s="1295"/>
      <c r="CX61" s="1295"/>
      <c r="CY61" s="1295"/>
      <c r="CZ61" s="1295"/>
      <c r="DA61" s="1296"/>
      <c r="DB61" s="1064"/>
      <c r="DC61" s="1065"/>
      <c r="DD61" s="1065"/>
      <c r="DE61" s="1065"/>
      <c r="DF61" s="1065"/>
      <c r="DG61" s="1066"/>
      <c r="DH61" s="616"/>
      <c r="DI61" s="616"/>
      <c r="DJ61" s="616"/>
      <c r="DK61" s="616"/>
      <c r="DL61" s="616"/>
      <c r="DM61" s="616"/>
      <c r="DN61" s="616"/>
      <c r="DO61" s="616"/>
      <c r="DP61" s="616"/>
      <c r="DQ61" s="616"/>
      <c r="DR61" s="616"/>
      <c r="DS61" s="616"/>
      <c r="DT61" s="616"/>
      <c r="DU61" s="616"/>
      <c r="DV61" s="616"/>
      <c r="DW61" s="616"/>
      <c r="DX61" s="616"/>
      <c r="DY61" s="616"/>
      <c r="DZ61" s="616"/>
      <c r="EA61" s="616"/>
      <c r="EB61" s="616"/>
      <c r="EC61" s="616"/>
      <c r="ED61" s="616"/>
      <c r="EE61" s="616"/>
      <c r="EF61" s="616"/>
      <c r="EG61" s="718"/>
      <c r="EH61" s="718"/>
      <c r="EI61" s="718"/>
      <c r="EJ61" s="718"/>
      <c r="EK61" s="718"/>
      <c r="EL61" s="718"/>
      <c r="EM61" s="718"/>
      <c r="EN61" s="718"/>
      <c r="EO61" s="718"/>
      <c r="EP61" s="718"/>
      <c r="EQ61" s="718"/>
      <c r="ER61" s="718"/>
      <c r="ES61" s="718"/>
      <c r="ET61" s="718"/>
      <c r="EU61" s="718"/>
      <c r="EV61" s="718"/>
      <c r="EW61" s="718"/>
      <c r="EX61" s="719"/>
      <c r="EY61" s="719"/>
      <c r="EZ61" s="719"/>
      <c r="FA61" s="719"/>
      <c r="FB61" s="719"/>
      <c r="FC61" s="719"/>
      <c r="FD61" s="861"/>
      <c r="FE61" s="609"/>
      <c r="FF61" s="609"/>
      <c r="FG61" s="609"/>
      <c r="FH61" s="609"/>
      <c r="FI61" s="810"/>
      <c r="FJ61" s="475"/>
      <c r="FK61" s="1206"/>
      <c r="FL61" s="1207"/>
      <c r="FM61" s="1207"/>
      <c r="FN61" s="1207"/>
      <c r="FO61" s="1207"/>
      <c r="FP61" s="1208"/>
      <c r="FQ61" s="1211"/>
      <c r="FR61" s="1211"/>
      <c r="FS61" s="1211"/>
      <c r="FT61" s="1211"/>
      <c r="FU61" s="1211"/>
      <c r="FV61" s="1211"/>
      <c r="FW61" s="1211"/>
      <c r="FX61" s="1211"/>
      <c r="FY61" s="1211"/>
      <c r="FZ61" s="1211"/>
      <c r="GA61" s="1211"/>
      <c r="GB61" s="1211"/>
      <c r="GC61" s="1211"/>
      <c r="GD61" s="1211"/>
      <c r="GE61" s="1211"/>
      <c r="GF61" s="1211"/>
      <c r="GG61" s="1211"/>
      <c r="GH61" s="1211"/>
      <c r="GI61" s="1211"/>
      <c r="GJ61" s="1211"/>
      <c r="GK61" s="1212"/>
    </row>
    <row r="62" spans="1:193" ht="4.5" customHeight="1" x14ac:dyDescent="0.15">
      <c r="A62" s="973"/>
      <c r="B62" s="972"/>
      <c r="C62" s="972"/>
      <c r="D62" s="972"/>
      <c r="E62" s="972"/>
      <c r="F62" s="972"/>
      <c r="G62" s="972"/>
      <c r="H62" s="972"/>
      <c r="I62" s="972"/>
      <c r="J62" s="972"/>
      <c r="K62" s="681"/>
      <c r="L62" s="682"/>
      <c r="M62" s="682"/>
      <c r="N62" s="682"/>
      <c r="O62" s="682"/>
      <c r="P62" s="675"/>
      <c r="Q62" s="675"/>
      <c r="R62" s="676"/>
      <c r="S62" s="1184"/>
      <c r="T62" s="1185"/>
      <c r="U62" s="1185"/>
      <c r="V62" s="1185"/>
      <c r="W62" s="1185"/>
      <c r="X62" s="1185"/>
      <c r="Y62" s="1185"/>
      <c r="Z62" s="1185"/>
      <c r="AA62" s="1185"/>
      <c r="AB62" s="1185"/>
      <c r="AC62" s="1185"/>
      <c r="AD62" s="1185"/>
      <c r="AE62" s="1185"/>
      <c r="AF62" s="1185"/>
      <c r="AG62" s="1185"/>
      <c r="AH62" s="1185"/>
      <c r="AI62" s="1185"/>
      <c r="AJ62" s="1186"/>
      <c r="AK62" s="654"/>
      <c r="AL62" s="654"/>
      <c r="AM62" s="654"/>
      <c r="AN62" s="654"/>
      <c r="AO62" s="654"/>
      <c r="AP62" s="654"/>
      <c r="AQ62" s="654"/>
      <c r="AR62" s="654"/>
      <c r="AS62" s="654"/>
      <c r="AT62" s="654"/>
      <c r="AU62" s="654"/>
      <c r="AV62" s="654"/>
      <c r="AW62" s="654"/>
      <c r="AX62" s="654"/>
      <c r="AY62" s="654"/>
      <c r="AZ62" s="654"/>
      <c r="BA62" s="654"/>
      <c r="BB62" s="654"/>
      <c r="BC62" s="654"/>
      <c r="BD62" s="654"/>
      <c r="BE62" s="654"/>
      <c r="BF62" s="747"/>
      <c r="BG62" s="474"/>
      <c r="BH62" s="474"/>
      <c r="BI62" s="505"/>
      <c r="BJ62" s="505"/>
      <c r="BK62" s="505"/>
      <c r="BL62" s="505"/>
      <c r="BM62" s="505"/>
      <c r="BN62" s="505"/>
      <c r="BO62" s="505"/>
      <c r="BP62" s="505"/>
      <c r="BQ62" s="505"/>
      <c r="BR62" s="505"/>
      <c r="BS62" s="505"/>
      <c r="BT62" s="505"/>
      <c r="BU62" s="505"/>
      <c r="BV62" s="505"/>
      <c r="BW62" s="505"/>
      <c r="BX62" s="505"/>
      <c r="BY62" s="505"/>
      <c r="BZ62" s="505"/>
      <c r="CA62" s="505"/>
      <c r="CB62" s="505"/>
      <c r="CC62" s="505"/>
      <c r="CD62" s="505"/>
      <c r="CE62" s="505"/>
      <c r="CF62" s="505"/>
      <c r="CG62" s="505"/>
      <c r="CH62" s="505"/>
      <c r="CI62" s="505"/>
      <c r="CJ62" s="505"/>
      <c r="CK62" s="505"/>
      <c r="CL62" s="505"/>
      <c r="CM62" s="505"/>
      <c r="CN62" s="505"/>
      <c r="CO62" s="505"/>
      <c r="CP62" s="505"/>
      <c r="CQ62" s="505"/>
      <c r="CR62" s="505"/>
      <c r="CT62" s="1294"/>
      <c r="CU62" s="1295"/>
      <c r="CV62" s="1295"/>
      <c r="CW62" s="1295"/>
      <c r="CX62" s="1295"/>
      <c r="CY62" s="1295"/>
      <c r="CZ62" s="1295"/>
      <c r="DA62" s="1296"/>
      <c r="DB62" s="1064"/>
      <c r="DC62" s="1065"/>
      <c r="DD62" s="1065"/>
      <c r="DE62" s="1065"/>
      <c r="DF62" s="1065"/>
      <c r="DG62" s="1066"/>
      <c r="DH62" s="616"/>
      <c r="DI62" s="616"/>
      <c r="DJ62" s="616"/>
      <c r="DK62" s="616"/>
      <c r="DL62" s="616"/>
      <c r="DM62" s="616"/>
      <c r="DN62" s="616"/>
      <c r="DO62" s="616"/>
      <c r="DP62" s="616"/>
      <c r="DQ62" s="616"/>
      <c r="DR62" s="616"/>
      <c r="DS62" s="616"/>
      <c r="DT62" s="616"/>
      <c r="DU62" s="616"/>
      <c r="DV62" s="616"/>
      <c r="DW62" s="616"/>
      <c r="DX62" s="616"/>
      <c r="DY62" s="616"/>
      <c r="DZ62" s="616"/>
      <c r="EA62" s="616"/>
      <c r="EB62" s="616"/>
      <c r="EC62" s="616"/>
      <c r="ED62" s="616"/>
      <c r="EE62" s="616"/>
      <c r="EF62" s="616"/>
      <c r="EG62" s="718"/>
      <c r="EH62" s="718"/>
      <c r="EI62" s="718"/>
      <c r="EJ62" s="718"/>
      <c r="EK62" s="718"/>
      <c r="EL62" s="718"/>
      <c r="EM62" s="718"/>
      <c r="EN62" s="718"/>
      <c r="EO62" s="718"/>
      <c r="EP62" s="718"/>
      <c r="EQ62" s="718"/>
      <c r="ER62" s="718"/>
      <c r="ES62" s="718"/>
      <c r="ET62" s="718"/>
      <c r="EU62" s="718"/>
      <c r="EV62" s="718"/>
      <c r="EW62" s="718"/>
      <c r="EX62" s="719"/>
      <c r="EY62" s="719"/>
      <c r="EZ62" s="719"/>
      <c r="FA62" s="719"/>
      <c r="FB62" s="719"/>
      <c r="FC62" s="719"/>
      <c r="FD62" s="861"/>
      <c r="FE62" s="609"/>
      <c r="FF62" s="609"/>
      <c r="FG62" s="609"/>
      <c r="FH62" s="609"/>
      <c r="FI62" s="810"/>
      <c r="FJ62" s="475"/>
      <c r="FK62" s="1206"/>
      <c r="FL62" s="1207"/>
      <c r="FM62" s="1207"/>
      <c r="FN62" s="1207"/>
      <c r="FO62" s="1207"/>
      <c r="FP62" s="1208"/>
      <c r="FQ62" s="1211"/>
      <c r="FR62" s="1211"/>
      <c r="FS62" s="1211"/>
      <c r="FT62" s="1211"/>
      <c r="FU62" s="1211"/>
      <c r="FV62" s="1211"/>
      <c r="FW62" s="1211"/>
      <c r="FX62" s="1211"/>
      <c r="FY62" s="1211"/>
      <c r="FZ62" s="1211"/>
      <c r="GA62" s="1211"/>
      <c r="GB62" s="1211"/>
      <c r="GC62" s="1211"/>
      <c r="GD62" s="1211"/>
      <c r="GE62" s="1211"/>
      <c r="GF62" s="1211"/>
      <c r="GG62" s="1211"/>
      <c r="GH62" s="1211"/>
      <c r="GI62" s="1211"/>
      <c r="GJ62" s="1211"/>
      <c r="GK62" s="1212"/>
    </row>
    <row r="63" spans="1:193" ht="4.5" customHeight="1" x14ac:dyDescent="0.15">
      <c r="A63" s="973"/>
      <c r="B63" s="972"/>
      <c r="C63" s="972"/>
      <c r="D63" s="972"/>
      <c r="E63" s="972"/>
      <c r="F63" s="972"/>
      <c r="G63" s="972"/>
      <c r="H63" s="972"/>
      <c r="I63" s="972"/>
      <c r="J63" s="972"/>
      <c r="K63" s="677" t="str">
        <f>IF(入力シート!AT15="","月～",入力シート!AT15)</f>
        <v>月～</v>
      </c>
      <c r="L63" s="678"/>
      <c r="M63" s="678"/>
      <c r="N63" s="678"/>
      <c r="O63" s="678"/>
      <c r="P63" s="671" t="str">
        <f>IF(入力シート!AU15="","月",入力シート!AU15)</f>
        <v>月</v>
      </c>
      <c r="Q63" s="671"/>
      <c r="R63" s="672"/>
      <c r="S63" s="1179" t="str">
        <f>入力シート!$AR$15</f>
        <v/>
      </c>
      <c r="T63" s="1180"/>
      <c r="U63" s="1180"/>
      <c r="V63" s="1180"/>
      <c r="W63" s="1180"/>
      <c r="X63" s="1180"/>
      <c r="Y63" s="1180"/>
      <c r="Z63" s="1180"/>
      <c r="AA63" s="1180"/>
      <c r="AB63" s="1180"/>
      <c r="AC63" s="1180"/>
      <c r="AD63" s="1180"/>
      <c r="AE63" s="1180"/>
      <c r="AF63" s="1180"/>
      <c r="AG63" s="1180"/>
      <c r="AH63" s="1180"/>
      <c r="AI63" s="1180"/>
      <c r="AJ63" s="1181"/>
      <c r="AK63" s="654" t="str">
        <f>入力シート!$AS$15</f>
        <v/>
      </c>
      <c r="AL63" s="654"/>
      <c r="AM63" s="654"/>
      <c r="AN63" s="654"/>
      <c r="AO63" s="654"/>
      <c r="AP63" s="654"/>
      <c r="AQ63" s="654"/>
      <c r="AR63" s="654"/>
      <c r="AS63" s="654"/>
      <c r="AT63" s="654"/>
      <c r="AU63" s="654"/>
      <c r="AV63" s="654"/>
      <c r="AW63" s="654"/>
      <c r="AX63" s="654"/>
      <c r="AY63" s="654"/>
      <c r="AZ63" s="654"/>
      <c r="BA63" s="654"/>
      <c r="BB63" s="654"/>
      <c r="BC63" s="654"/>
      <c r="BD63" s="654"/>
      <c r="BE63" s="654"/>
      <c r="BF63" s="747"/>
      <c r="BG63" s="474"/>
      <c r="BH63" s="474"/>
      <c r="BI63" s="505"/>
      <c r="BJ63" s="505"/>
      <c r="BK63" s="505"/>
      <c r="BL63" s="505"/>
      <c r="BM63" s="505"/>
      <c r="BN63" s="505"/>
      <c r="BO63" s="505"/>
      <c r="BP63" s="505"/>
      <c r="BQ63" s="505"/>
      <c r="BR63" s="505"/>
      <c r="BS63" s="505"/>
      <c r="BT63" s="505"/>
      <c r="BU63" s="505"/>
      <c r="BV63" s="505"/>
      <c r="BW63" s="505"/>
      <c r="BX63" s="505"/>
      <c r="BY63" s="505"/>
      <c r="BZ63" s="505"/>
      <c r="CA63" s="505"/>
      <c r="CB63" s="505"/>
      <c r="CC63" s="505"/>
      <c r="CD63" s="505"/>
      <c r="CE63" s="505"/>
      <c r="CF63" s="505"/>
      <c r="CG63" s="505"/>
      <c r="CH63" s="505"/>
      <c r="CI63" s="505"/>
      <c r="CJ63" s="505"/>
      <c r="CK63" s="505"/>
      <c r="CL63" s="505"/>
      <c r="CM63" s="505"/>
      <c r="CN63" s="505"/>
      <c r="CO63" s="505"/>
      <c r="CP63" s="505"/>
      <c r="CQ63" s="505"/>
      <c r="CR63" s="505"/>
      <c r="CT63" s="1294"/>
      <c r="CU63" s="1295"/>
      <c r="CV63" s="1295"/>
      <c r="CW63" s="1295"/>
      <c r="CX63" s="1295"/>
      <c r="CY63" s="1295"/>
      <c r="CZ63" s="1295"/>
      <c r="DA63" s="1296"/>
      <c r="DB63" s="1064"/>
      <c r="DC63" s="1065"/>
      <c r="DD63" s="1065"/>
      <c r="DE63" s="1065"/>
      <c r="DF63" s="1065"/>
      <c r="DG63" s="1066"/>
      <c r="DH63" s="616"/>
      <c r="DI63" s="616"/>
      <c r="DJ63" s="616"/>
      <c r="DK63" s="616"/>
      <c r="DL63" s="616"/>
      <c r="DM63" s="616"/>
      <c r="DN63" s="616"/>
      <c r="DO63" s="616"/>
      <c r="DP63" s="616"/>
      <c r="DQ63" s="616"/>
      <c r="DR63" s="616"/>
      <c r="DS63" s="616"/>
      <c r="DT63" s="616"/>
      <c r="DU63" s="616"/>
      <c r="DV63" s="616"/>
      <c r="DW63" s="616"/>
      <c r="DX63" s="616"/>
      <c r="DY63" s="616"/>
      <c r="DZ63" s="616"/>
      <c r="EA63" s="616"/>
      <c r="EB63" s="616"/>
      <c r="EC63" s="616"/>
      <c r="ED63" s="616"/>
      <c r="EE63" s="616"/>
      <c r="EF63" s="616"/>
      <c r="EG63" s="718"/>
      <c r="EH63" s="718"/>
      <c r="EI63" s="718"/>
      <c r="EJ63" s="718"/>
      <c r="EK63" s="718"/>
      <c r="EL63" s="718"/>
      <c r="EM63" s="718"/>
      <c r="EN63" s="718"/>
      <c r="EO63" s="718"/>
      <c r="EP63" s="718"/>
      <c r="EQ63" s="718"/>
      <c r="ER63" s="718"/>
      <c r="ES63" s="718"/>
      <c r="ET63" s="718"/>
      <c r="EU63" s="718"/>
      <c r="EV63" s="718"/>
      <c r="EW63" s="718"/>
      <c r="EX63" s="719"/>
      <c r="EY63" s="719"/>
      <c r="EZ63" s="719"/>
      <c r="FA63" s="719"/>
      <c r="FB63" s="719"/>
      <c r="FC63" s="719"/>
      <c r="FD63" s="861"/>
      <c r="FE63" s="609"/>
      <c r="FF63" s="609"/>
      <c r="FG63" s="609"/>
      <c r="FH63" s="609"/>
      <c r="FI63" s="810"/>
      <c r="FJ63" s="475"/>
      <c r="FK63" s="1206"/>
      <c r="FL63" s="1207"/>
      <c r="FM63" s="1207"/>
      <c r="FN63" s="1207"/>
      <c r="FO63" s="1207"/>
      <c r="FP63" s="1208"/>
      <c r="FQ63" s="1211"/>
      <c r="FR63" s="1211"/>
      <c r="FS63" s="1211"/>
      <c r="FT63" s="1211"/>
      <c r="FU63" s="1211"/>
      <c r="FV63" s="1211"/>
      <c r="FW63" s="1211"/>
      <c r="FX63" s="1211"/>
      <c r="FY63" s="1211"/>
      <c r="FZ63" s="1211"/>
      <c r="GA63" s="1211"/>
      <c r="GB63" s="1211"/>
      <c r="GC63" s="1211"/>
      <c r="GD63" s="1211"/>
      <c r="GE63" s="1211"/>
      <c r="GF63" s="1211"/>
      <c r="GG63" s="1211"/>
      <c r="GH63" s="1211"/>
      <c r="GI63" s="1211"/>
      <c r="GJ63" s="1211"/>
      <c r="GK63" s="1212"/>
    </row>
    <row r="64" spans="1:193" ht="4.5" customHeight="1" x14ac:dyDescent="0.15">
      <c r="A64" s="973"/>
      <c r="B64" s="972"/>
      <c r="C64" s="972"/>
      <c r="D64" s="972"/>
      <c r="E64" s="972"/>
      <c r="F64" s="972"/>
      <c r="G64" s="972"/>
      <c r="H64" s="972"/>
      <c r="I64" s="972"/>
      <c r="J64" s="972"/>
      <c r="K64" s="679"/>
      <c r="L64" s="680"/>
      <c r="M64" s="680"/>
      <c r="N64" s="680"/>
      <c r="O64" s="680"/>
      <c r="P64" s="673"/>
      <c r="Q64" s="673"/>
      <c r="R64" s="674"/>
      <c r="S64" s="1182"/>
      <c r="T64" s="903"/>
      <c r="U64" s="903"/>
      <c r="V64" s="903"/>
      <c r="W64" s="903"/>
      <c r="X64" s="903"/>
      <c r="Y64" s="903"/>
      <c r="Z64" s="903"/>
      <c r="AA64" s="903"/>
      <c r="AB64" s="903"/>
      <c r="AC64" s="903"/>
      <c r="AD64" s="903"/>
      <c r="AE64" s="903"/>
      <c r="AF64" s="903"/>
      <c r="AG64" s="903"/>
      <c r="AH64" s="903"/>
      <c r="AI64" s="903"/>
      <c r="AJ64" s="1183"/>
      <c r="AK64" s="654"/>
      <c r="AL64" s="654"/>
      <c r="AM64" s="654"/>
      <c r="AN64" s="654"/>
      <c r="AO64" s="654"/>
      <c r="AP64" s="654"/>
      <c r="AQ64" s="654"/>
      <c r="AR64" s="654"/>
      <c r="AS64" s="654"/>
      <c r="AT64" s="654"/>
      <c r="AU64" s="1199" t="s">
        <v>202</v>
      </c>
      <c r="AV64" s="1199"/>
      <c r="AW64" s="1199"/>
      <c r="AX64" s="1199"/>
      <c r="AY64" s="1199"/>
      <c r="AZ64" s="1199"/>
      <c r="BA64" s="1199"/>
      <c r="BB64" s="1199"/>
      <c r="BC64" s="1199"/>
      <c r="BD64" s="1199"/>
      <c r="BE64" s="1199"/>
      <c r="BF64" s="1200"/>
      <c r="BG64" s="474"/>
      <c r="BH64" s="474"/>
      <c r="BI64" s="505"/>
      <c r="BJ64" s="505"/>
      <c r="BK64" s="505"/>
      <c r="BL64" s="505"/>
      <c r="BM64" s="505"/>
      <c r="BN64" s="505"/>
      <c r="BO64" s="505"/>
      <c r="BP64" s="505"/>
      <c r="BQ64" s="505"/>
      <c r="BR64" s="505"/>
      <c r="BS64" s="505"/>
      <c r="BT64" s="505"/>
      <c r="BU64" s="505"/>
      <c r="BV64" s="505"/>
      <c r="BW64" s="505"/>
      <c r="BX64" s="505"/>
      <c r="BY64" s="505"/>
      <c r="BZ64" s="505"/>
      <c r="CA64" s="505"/>
      <c r="CB64" s="505"/>
      <c r="CC64" s="505"/>
      <c r="CD64" s="505"/>
      <c r="CE64" s="505"/>
      <c r="CF64" s="505"/>
      <c r="CG64" s="505"/>
      <c r="CH64" s="505"/>
      <c r="CI64" s="505"/>
      <c r="CJ64" s="505"/>
      <c r="CK64" s="505"/>
      <c r="CL64" s="505"/>
      <c r="CM64" s="505"/>
      <c r="CN64" s="505"/>
      <c r="CO64" s="505"/>
      <c r="CP64" s="505"/>
      <c r="CQ64" s="505"/>
      <c r="CR64" s="505"/>
      <c r="CT64" s="1294"/>
      <c r="CU64" s="1295"/>
      <c r="CV64" s="1295"/>
      <c r="CW64" s="1295"/>
      <c r="CX64" s="1295"/>
      <c r="CY64" s="1295"/>
      <c r="CZ64" s="1295"/>
      <c r="DA64" s="1296"/>
      <c r="DB64" s="1067"/>
      <c r="DC64" s="1068"/>
      <c r="DD64" s="1068"/>
      <c r="DE64" s="1068"/>
      <c r="DF64" s="1068"/>
      <c r="DG64" s="1069"/>
      <c r="DH64" s="616"/>
      <c r="DI64" s="616"/>
      <c r="DJ64" s="616"/>
      <c r="DK64" s="616"/>
      <c r="DL64" s="616"/>
      <c r="DM64" s="616"/>
      <c r="DN64" s="616"/>
      <c r="DO64" s="616"/>
      <c r="DP64" s="616"/>
      <c r="DQ64" s="616"/>
      <c r="DR64" s="616"/>
      <c r="DS64" s="616"/>
      <c r="DT64" s="616"/>
      <c r="DU64" s="616"/>
      <c r="DV64" s="616"/>
      <c r="DW64" s="616"/>
      <c r="DX64" s="616"/>
      <c r="DY64" s="616"/>
      <c r="DZ64" s="616"/>
      <c r="EA64" s="616"/>
      <c r="EB64" s="616"/>
      <c r="EC64" s="616"/>
      <c r="ED64" s="616"/>
      <c r="EE64" s="616"/>
      <c r="EF64" s="616"/>
      <c r="EG64" s="718"/>
      <c r="EH64" s="718"/>
      <c r="EI64" s="718"/>
      <c r="EJ64" s="718"/>
      <c r="EK64" s="718"/>
      <c r="EL64" s="718"/>
      <c r="EM64" s="718"/>
      <c r="EN64" s="718"/>
      <c r="EO64" s="718"/>
      <c r="EP64" s="718"/>
      <c r="EQ64" s="718"/>
      <c r="ER64" s="718"/>
      <c r="ES64" s="718"/>
      <c r="ET64" s="718"/>
      <c r="EU64" s="718"/>
      <c r="EV64" s="718"/>
      <c r="EW64" s="718"/>
      <c r="EX64" s="719"/>
      <c r="EY64" s="719"/>
      <c r="EZ64" s="719"/>
      <c r="FA64" s="719"/>
      <c r="FB64" s="719"/>
      <c r="FC64" s="719"/>
      <c r="FD64" s="863"/>
      <c r="FE64" s="864"/>
      <c r="FF64" s="864"/>
      <c r="FG64" s="864"/>
      <c r="FH64" s="864"/>
      <c r="FI64" s="811"/>
      <c r="FJ64" s="475"/>
      <c r="FK64" s="1206"/>
      <c r="FL64" s="1207"/>
      <c r="FM64" s="1207"/>
      <c r="FN64" s="1207"/>
      <c r="FO64" s="1207"/>
      <c r="FP64" s="1208"/>
      <c r="FQ64" s="1211"/>
      <c r="FR64" s="1211"/>
      <c r="FS64" s="1211"/>
      <c r="FT64" s="1211"/>
      <c r="FU64" s="1211"/>
      <c r="FV64" s="1211"/>
      <c r="FW64" s="1211"/>
      <c r="FX64" s="1211"/>
      <c r="FY64" s="1211"/>
      <c r="FZ64" s="1211"/>
      <c r="GA64" s="1211"/>
      <c r="GB64" s="1211"/>
      <c r="GC64" s="1211"/>
      <c r="GD64" s="1211"/>
      <c r="GE64" s="1211"/>
      <c r="GF64" s="1211"/>
      <c r="GG64" s="1211"/>
      <c r="GH64" s="1211"/>
      <c r="GI64" s="1211"/>
      <c r="GJ64" s="1211"/>
      <c r="GK64" s="1212"/>
    </row>
    <row r="65" spans="1:193" ht="4.5" customHeight="1" x14ac:dyDescent="0.15">
      <c r="A65" s="973"/>
      <c r="B65" s="972"/>
      <c r="C65" s="972"/>
      <c r="D65" s="972"/>
      <c r="E65" s="972"/>
      <c r="F65" s="972"/>
      <c r="G65" s="972"/>
      <c r="H65" s="972"/>
      <c r="I65" s="972"/>
      <c r="J65" s="972"/>
      <c r="K65" s="679"/>
      <c r="L65" s="680"/>
      <c r="M65" s="680"/>
      <c r="N65" s="680"/>
      <c r="O65" s="680"/>
      <c r="P65" s="673"/>
      <c r="Q65" s="673"/>
      <c r="R65" s="674"/>
      <c r="S65" s="1182"/>
      <c r="T65" s="903"/>
      <c r="U65" s="903"/>
      <c r="V65" s="903"/>
      <c r="W65" s="903"/>
      <c r="X65" s="903"/>
      <c r="Y65" s="903"/>
      <c r="Z65" s="903"/>
      <c r="AA65" s="903"/>
      <c r="AB65" s="903"/>
      <c r="AC65" s="903"/>
      <c r="AD65" s="903"/>
      <c r="AE65" s="903"/>
      <c r="AF65" s="903"/>
      <c r="AG65" s="903"/>
      <c r="AH65" s="903"/>
      <c r="AI65" s="903"/>
      <c r="AJ65" s="1183"/>
      <c r="AK65" s="654"/>
      <c r="AL65" s="654"/>
      <c r="AM65" s="654"/>
      <c r="AN65" s="654"/>
      <c r="AO65" s="654"/>
      <c r="AP65" s="654"/>
      <c r="AQ65" s="654"/>
      <c r="AR65" s="654"/>
      <c r="AS65" s="654"/>
      <c r="AT65" s="654"/>
      <c r="AU65" s="1201"/>
      <c r="AV65" s="1201"/>
      <c r="AW65" s="1201"/>
      <c r="AX65" s="1201"/>
      <c r="AY65" s="1201"/>
      <c r="AZ65" s="1201"/>
      <c r="BA65" s="1201"/>
      <c r="BB65" s="1201"/>
      <c r="BC65" s="1201"/>
      <c r="BD65" s="1201"/>
      <c r="BE65" s="1201"/>
      <c r="BF65" s="1202"/>
      <c r="BG65" s="474"/>
      <c r="BH65" s="474"/>
      <c r="BI65" s="505"/>
      <c r="BJ65" s="505"/>
      <c r="BK65" s="505"/>
      <c r="BL65" s="505"/>
      <c r="BM65" s="505"/>
      <c r="BN65" s="505"/>
      <c r="BO65" s="505"/>
      <c r="BP65" s="505"/>
      <c r="BQ65" s="505"/>
      <c r="BR65" s="505"/>
      <c r="BS65" s="505"/>
      <c r="BT65" s="505"/>
      <c r="BU65" s="505"/>
      <c r="BV65" s="505"/>
      <c r="BW65" s="505"/>
      <c r="BX65" s="505"/>
      <c r="BY65" s="505"/>
      <c r="BZ65" s="505"/>
      <c r="CA65" s="505"/>
      <c r="CB65" s="505"/>
      <c r="CC65" s="505"/>
      <c r="CD65" s="505"/>
      <c r="CE65" s="505"/>
      <c r="CF65" s="505"/>
      <c r="CG65" s="505"/>
      <c r="CH65" s="505"/>
      <c r="CI65" s="505"/>
      <c r="CJ65" s="505"/>
      <c r="CK65" s="505"/>
      <c r="CL65" s="505"/>
      <c r="CM65" s="505"/>
      <c r="CN65" s="505"/>
      <c r="CO65" s="505"/>
      <c r="CP65" s="505"/>
      <c r="CQ65" s="505"/>
      <c r="CR65" s="505"/>
      <c r="CT65" s="1294"/>
      <c r="CU65" s="1295"/>
      <c r="CV65" s="1295"/>
      <c r="CW65" s="1295"/>
      <c r="CX65" s="1295"/>
      <c r="CY65" s="1295"/>
      <c r="CZ65" s="1295"/>
      <c r="DA65" s="1296"/>
      <c r="DB65" s="1457"/>
      <c r="DC65" s="1458"/>
      <c r="DD65" s="1458"/>
      <c r="DE65" s="1458"/>
      <c r="DF65" s="1458"/>
      <c r="DG65" s="1458"/>
      <c r="DH65" s="1458"/>
      <c r="DI65" s="1458"/>
      <c r="DJ65" s="1458"/>
      <c r="DK65" s="1458"/>
      <c r="DL65" s="1458"/>
      <c r="DM65" s="1458"/>
      <c r="DN65" s="1458"/>
      <c r="DO65" s="1458"/>
      <c r="DP65" s="1458"/>
      <c r="DQ65" s="1458"/>
      <c r="DR65" s="1458"/>
      <c r="DS65" s="1458"/>
      <c r="DT65" s="1458"/>
      <c r="DU65" s="1458"/>
      <c r="DV65" s="1458"/>
      <c r="DW65" s="1458"/>
      <c r="DX65" s="1458"/>
      <c r="DY65" s="1458"/>
      <c r="DZ65" s="1458"/>
      <c r="EA65" s="1458"/>
      <c r="EB65" s="1458"/>
      <c r="EC65" s="1458"/>
      <c r="ED65" s="1458"/>
      <c r="EE65" s="1458"/>
      <c r="EF65" s="1458"/>
      <c r="EG65" s="1458"/>
      <c r="EH65" s="1458"/>
      <c r="EI65" s="1458"/>
      <c r="EJ65" s="1458"/>
      <c r="EK65" s="1459"/>
      <c r="EL65" s="731" t="s">
        <v>391</v>
      </c>
      <c r="EM65" s="732"/>
      <c r="EN65" s="732"/>
      <c r="EO65" s="732"/>
      <c r="EP65" s="732"/>
      <c r="EQ65" s="732"/>
      <c r="ER65" s="732"/>
      <c r="ES65" s="732"/>
      <c r="ET65" s="732"/>
      <c r="EU65" s="732"/>
      <c r="EV65" s="732"/>
      <c r="EW65" s="733"/>
      <c r="EX65" s="737" t="s">
        <v>28</v>
      </c>
      <c r="EY65" s="732"/>
      <c r="EZ65" s="732"/>
      <c r="FA65" s="732"/>
      <c r="FB65" s="732"/>
      <c r="FC65" s="732"/>
      <c r="FD65" s="732"/>
      <c r="FE65" s="732"/>
      <c r="FF65" s="732"/>
      <c r="FG65" s="732"/>
      <c r="FH65" s="732"/>
      <c r="FI65" s="738"/>
      <c r="FJ65" s="475"/>
      <c r="FK65" s="1194" t="s">
        <v>22</v>
      </c>
      <c r="FL65" s="1195"/>
      <c r="FM65" s="1195"/>
      <c r="FN65" s="1195"/>
      <c r="FO65" s="1195"/>
      <c r="FP65" s="1195"/>
      <c r="FQ65" s="1195"/>
      <c r="FR65" s="1195"/>
      <c r="FS65" s="1195"/>
      <c r="FT65" s="1195"/>
      <c r="FU65" s="1195"/>
      <c r="FV65" s="1195"/>
      <c r="FW65" s="1195"/>
      <c r="FX65" s="1195"/>
      <c r="FY65" s="1195"/>
      <c r="FZ65" s="1195"/>
      <c r="GA65" s="1195"/>
      <c r="GB65" s="1195"/>
      <c r="GC65" s="1195"/>
      <c r="GD65" s="1195"/>
      <c r="GE65" s="1195"/>
      <c r="GF65" s="1195"/>
      <c r="GG65" s="1195"/>
      <c r="GH65" s="1195"/>
      <c r="GI65" s="1195"/>
      <c r="GJ65" s="1195"/>
      <c r="GK65" s="1196"/>
    </row>
    <row r="66" spans="1:193" ht="4.5" customHeight="1" x14ac:dyDescent="0.15">
      <c r="A66" s="973"/>
      <c r="B66" s="972"/>
      <c r="C66" s="972"/>
      <c r="D66" s="972"/>
      <c r="E66" s="972"/>
      <c r="F66" s="972"/>
      <c r="G66" s="972"/>
      <c r="H66" s="972"/>
      <c r="I66" s="972"/>
      <c r="J66" s="972"/>
      <c r="K66" s="681"/>
      <c r="L66" s="682"/>
      <c r="M66" s="682"/>
      <c r="N66" s="682"/>
      <c r="O66" s="682"/>
      <c r="P66" s="675"/>
      <c r="Q66" s="675"/>
      <c r="R66" s="676"/>
      <c r="S66" s="1184"/>
      <c r="T66" s="1185"/>
      <c r="U66" s="1185"/>
      <c r="V66" s="1185"/>
      <c r="W66" s="1185"/>
      <c r="X66" s="1185"/>
      <c r="Y66" s="1185"/>
      <c r="Z66" s="1185"/>
      <c r="AA66" s="1185"/>
      <c r="AB66" s="1185"/>
      <c r="AC66" s="1185"/>
      <c r="AD66" s="1185"/>
      <c r="AE66" s="1185"/>
      <c r="AF66" s="1185"/>
      <c r="AG66" s="1185"/>
      <c r="AH66" s="1185"/>
      <c r="AI66" s="1185"/>
      <c r="AJ66" s="1186"/>
      <c r="AK66" s="654"/>
      <c r="AL66" s="654"/>
      <c r="AM66" s="654"/>
      <c r="AN66" s="654"/>
      <c r="AO66" s="654"/>
      <c r="AP66" s="654"/>
      <c r="AQ66" s="654"/>
      <c r="AR66" s="654"/>
      <c r="AS66" s="654"/>
      <c r="AT66" s="654"/>
      <c r="AU66" s="1163" t="str">
        <f>入力シート!O27</f>
        <v/>
      </c>
      <c r="AV66" s="1163"/>
      <c r="AW66" s="1163"/>
      <c r="AX66" s="1163"/>
      <c r="AY66" s="1163"/>
      <c r="AZ66" s="1163"/>
      <c r="BA66" s="1163"/>
      <c r="BB66" s="1163"/>
      <c r="BC66" s="1163"/>
      <c r="BD66" s="1163"/>
      <c r="BE66" s="1163"/>
      <c r="BF66" s="1164"/>
      <c r="BG66" s="474"/>
      <c r="BH66" s="474"/>
      <c r="BI66" s="505"/>
      <c r="BJ66" s="505"/>
      <c r="BK66" s="505"/>
      <c r="BL66" s="505"/>
      <c r="BM66" s="505"/>
      <c r="BN66" s="505"/>
      <c r="BO66" s="505"/>
      <c r="BP66" s="505"/>
      <c r="BQ66" s="505"/>
      <c r="BR66" s="505"/>
      <c r="BS66" s="505"/>
      <c r="BT66" s="505"/>
      <c r="BU66" s="505"/>
      <c r="BV66" s="505"/>
      <c r="BW66" s="505"/>
      <c r="BX66" s="505"/>
      <c r="BY66" s="505"/>
      <c r="BZ66" s="505"/>
      <c r="CA66" s="505"/>
      <c r="CB66" s="505"/>
      <c r="CC66" s="505"/>
      <c r="CD66" s="505"/>
      <c r="CE66" s="505"/>
      <c r="CF66" s="505"/>
      <c r="CG66" s="505"/>
      <c r="CH66" s="505"/>
      <c r="CI66" s="505"/>
      <c r="CJ66" s="505"/>
      <c r="CK66" s="505"/>
      <c r="CL66" s="505"/>
      <c r="CM66" s="505"/>
      <c r="CN66" s="505"/>
      <c r="CO66" s="505"/>
      <c r="CP66" s="505"/>
      <c r="CQ66" s="505"/>
      <c r="CR66" s="505"/>
      <c r="CT66" s="1294"/>
      <c r="CU66" s="1295"/>
      <c r="CV66" s="1295"/>
      <c r="CW66" s="1295"/>
      <c r="CX66" s="1295"/>
      <c r="CY66" s="1295"/>
      <c r="CZ66" s="1295"/>
      <c r="DA66" s="1296"/>
      <c r="DB66" s="1460"/>
      <c r="DC66" s="1461"/>
      <c r="DD66" s="1461"/>
      <c r="DE66" s="1461"/>
      <c r="DF66" s="1461"/>
      <c r="DG66" s="1461"/>
      <c r="DH66" s="1461"/>
      <c r="DI66" s="1461"/>
      <c r="DJ66" s="1461"/>
      <c r="DK66" s="1461"/>
      <c r="DL66" s="1461"/>
      <c r="DM66" s="1461"/>
      <c r="DN66" s="1461"/>
      <c r="DO66" s="1461"/>
      <c r="DP66" s="1461"/>
      <c r="DQ66" s="1461"/>
      <c r="DR66" s="1461"/>
      <c r="DS66" s="1461"/>
      <c r="DT66" s="1461"/>
      <c r="DU66" s="1461"/>
      <c r="DV66" s="1461"/>
      <c r="DW66" s="1461"/>
      <c r="DX66" s="1461"/>
      <c r="DY66" s="1461"/>
      <c r="DZ66" s="1461"/>
      <c r="EA66" s="1461"/>
      <c r="EB66" s="1461"/>
      <c r="EC66" s="1461"/>
      <c r="ED66" s="1461"/>
      <c r="EE66" s="1461"/>
      <c r="EF66" s="1461"/>
      <c r="EG66" s="1461"/>
      <c r="EH66" s="1461"/>
      <c r="EI66" s="1461"/>
      <c r="EJ66" s="1461"/>
      <c r="EK66" s="1462"/>
      <c r="EL66" s="734"/>
      <c r="EM66" s="735"/>
      <c r="EN66" s="735"/>
      <c r="EO66" s="735"/>
      <c r="EP66" s="735"/>
      <c r="EQ66" s="735"/>
      <c r="ER66" s="735"/>
      <c r="ES66" s="735"/>
      <c r="ET66" s="735"/>
      <c r="EU66" s="735"/>
      <c r="EV66" s="735"/>
      <c r="EW66" s="736"/>
      <c r="EX66" s="735"/>
      <c r="EY66" s="735"/>
      <c r="EZ66" s="735"/>
      <c r="FA66" s="735"/>
      <c r="FB66" s="735"/>
      <c r="FC66" s="735"/>
      <c r="FD66" s="735"/>
      <c r="FE66" s="735"/>
      <c r="FF66" s="735"/>
      <c r="FG66" s="735"/>
      <c r="FH66" s="735"/>
      <c r="FI66" s="739"/>
      <c r="FJ66" s="475"/>
      <c r="FK66" s="1197"/>
      <c r="FL66" s="1055"/>
      <c r="FM66" s="1055"/>
      <c r="FN66" s="1055"/>
      <c r="FO66" s="1055"/>
      <c r="FP66" s="1055"/>
      <c r="FQ66" s="1055"/>
      <c r="FR66" s="1055"/>
      <c r="FS66" s="1055"/>
      <c r="FT66" s="1055"/>
      <c r="FU66" s="1055"/>
      <c r="FV66" s="1055"/>
      <c r="FW66" s="1055"/>
      <c r="FX66" s="1055"/>
      <c r="FY66" s="1055"/>
      <c r="FZ66" s="1055"/>
      <c r="GA66" s="1055"/>
      <c r="GB66" s="1055"/>
      <c r="GC66" s="1055"/>
      <c r="GD66" s="1055"/>
      <c r="GE66" s="1055"/>
      <c r="GF66" s="1055"/>
      <c r="GG66" s="1055"/>
      <c r="GH66" s="1055"/>
      <c r="GI66" s="1055"/>
      <c r="GJ66" s="1055"/>
      <c r="GK66" s="1198"/>
    </row>
    <row r="67" spans="1:193" ht="4.5" customHeight="1" x14ac:dyDescent="0.15">
      <c r="A67" s="973"/>
      <c r="B67" s="972"/>
      <c r="C67" s="972"/>
      <c r="D67" s="972"/>
      <c r="E67" s="972"/>
      <c r="F67" s="972"/>
      <c r="G67" s="972"/>
      <c r="H67" s="972"/>
      <c r="I67" s="972"/>
      <c r="J67" s="972"/>
      <c r="K67" s="677" t="str">
        <f>IF(入力シート!AT16="","月～",入力シート!AT16)</f>
        <v>月～</v>
      </c>
      <c r="L67" s="678"/>
      <c r="M67" s="678"/>
      <c r="N67" s="678"/>
      <c r="O67" s="678"/>
      <c r="P67" s="671" t="str">
        <f>IF(入力シート!AU16="","月",入力シート!AU16)</f>
        <v>月</v>
      </c>
      <c r="Q67" s="671"/>
      <c r="R67" s="672"/>
      <c r="S67" s="1179" t="str">
        <f>入力シート!$AR$16</f>
        <v/>
      </c>
      <c r="T67" s="1180"/>
      <c r="U67" s="1180"/>
      <c r="V67" s="1180"/>
      <c r="W67" s="1180"/>
      <c r="X67" s="1180"/>
      <c r="Y67" s="1180"/>
      <c r="Z67" s="1180"/>
      <c r="AA67" s="1180"/>
      <c r="AB67" s="1180"/>
      <c r="AC67" s="1180"/>
      <c r="AD67" s="1180"/>
      <c r="AE67" s="1180"/>
      <c r="AF67" s="1180"/>
      <c r="AG67" s="1180"/>
      <c r="AH67" s="1180"/>
      <c r="AI67" s="1180"/>
      <c r="AJ67" s="1181"/>
      <c r="AK67" s="654" t="str">
        <f>入力シート!$AS$16</f>
        <v/>
      </c>
      <c r="AL67" s="654"/>
      <c r="AM67" s="654"/>
      <c r="AN67" s="654"/>
      <c r="AO67" s="654"/>
      <c r="AP67" s="654"/>
      <c r="AQ67" s="654"/>
      <c r="AR67" s="654"/>
      <c r="AS67" s="654"/>
      <c r="AT67" s="654"/>
      <c r="AU67" s="654"/>
      <c r="AV67" s="654"/>
      <c r="AW67" s="654"/>
      <c r="AX67" s="654"/>
      <c r="AY67" s="654"/>
      <c r="AZ67" s="654"/>
      <c r="BA67" s="654"/>
      <c r="BB67" s="654"/>
      <c r="BC67" s="654"/>
      <c r="BD67" s="654"/>
      <c r="BE67" s="654"/>
      <c r="BF67" s="747"/>
      <c r="BG67" s="474"/>
      <c r="BH67" s="474"/>
      <c r="BI67" s="505"/>
      <c r="BJ67" s="505"/>
      <c r="BK67" s="505"/>
      <c r="BL67" s="505"/>
      <c r="BM67" s="505"/>
      <c r="BN67" s="505"/>
      <c r="BO67" s="505"/>
      <c r="BP67" s="505"/>
      <c r="BQ67" s="505"/>
      <c r="BR67" s="505"/>
      <c r="BS67" s="505"/>
      <c r="BT67" s="505"/>
      <c r="BU67" s="505"/>
      <c r="BV67" s="505"/>
      <c r="BW67" s="505"/>
      <c r="BX67" s="505"/>
      <c r="BY67" s="505"/>
      <c r="BZ67" s="505"/>
      <c r="CA67" s="505"/>
      <c r="CB67" s="505"/>
      <c r="CC67" s="505"/>
      <c r="CD67" s="505"/>
      <c r="CE67" s="505"/>
      <c r="CF67" s="505"/>
      <c r="CG67" s="505"/>
      <c r="CH67" s="505"/>
      <c r="CI67" s="505"/>
      <c r="CJ67" s="505"/>
      <c r="CK67" s="505"/>
      <c r="CL67" s="505"/>
      <c r="CM67" s="505"/>
      <c r="CN67" s="505"/>
      <c r="CO67" s="505"/>
      <c r="CP67" s="505"/>
      <c r="CQ67" s="505"/>
      <c r="CR67" s="505"/>
      <c r="CT67" s="1294"/>
      <c r="CU67" s="1295"/>
      <c r="CV67" s="1295"/>
      <c r="CW67" s="1295"/>
      <c r="CX67" s="1295"/>
      <c r="CY67" s="1295"/>
      <c r="CZ67" s="1295"/>
      <c r="DA67" s="1296"/>
      <c r="DB67" s="1460"/>
      <c r="DC67" s="1461"/>
      <c r="DD67" s="1461"/>
      <c r="DE67" s="1461"/>
      <c r="DF67" s="1461"/>
      <c r="DG67" s="1461"/>
      <c r="DH67" s="1461"/>
      <c r="DI67" s="1461"/>
      <c r="DJ67" s="1461"/>
      <c r="DK67" s="1461"/>
      <c r="DL67" s="1461"/>
      <c r="DM67" s="1461"/>
      <c r="DN67" s="1461"/>
      <c r="DO67" s="1461"/>
      <c r="DP67" s="1461"/>
      <c r="DQ67" s="1461"/>
      <c r="DR67" s="1461"/>
      <c r="DS67" s="1461"/>
      <c r="DT67" s="1461"/>
      <c r="DU67" s="1461"/>
      <c r="DV67" s="1461"/>
      <c r="DW67" s="1461"/>
      <c r="DX67" s="1461"/>
      <c r="DY67" s="1461"/>
      <c r="DZ67" s="1461"/>
      <c r="EA67" s="1461"/>
      <c r="EB67" s="1461"/>
      <c r="EC67" s="1461"/>
      <c r="ED67" s="1461"/>
      <c r="EE67" s="1461"/>
      <c r="EF67" s="1461"/>
      <c r="EG67" s="1461"/>
      <c r="EH67" s="1461"/>
      <c r="EI67" s="1461"/>
      <c r="EJ67" s="1461"/>
      <c r="EK67" s="1462"/>
      <c r="EL67" s="740" t="str">
        <f>IF(入力シート!$AO$85="","",入力シート!$AO$85)</f>
        <v/>
      </c>
      <c r="EM67" s="741"/>
      <c r="EN67" s="741"/>
      <c r="EO67" s="741"/>
      <c r="EP67" s="741"/>
      <c r="EQ67" s="741"/>
      <c r="ER67" s="741"/>
      <c r="ES67" s="741"/>
      <c r="ET67" s="741"/>
      <c r="EU67" s="741"/>
      <c r="EV67" s="741"/>
      <c r="EW67" s="742"/>
      <c r="EX67" s="724" t="str">
        <f>IF(入力シート!$K$85="","",入力シート!$K$85)</f>
        <v/>
      </c>
      <c r="EY67" s="725"/>
      <c r="EZ67" s="725"/>
      <c r="FA67" s="725"/>
      <c r="FB67" s="725"/>
      <c r="FC67" s="725"/>
      <c r="FD67" s="725"/>
      <c r="FE67" s="725"/>
      <c r="FF67" s="725"/>
      <c r="FG67" s="725"/>
      <c r="FH67" s="725"/>
      <c r="FI67" s="726"/>
      <c r="FJ67" s="475"/>
      <c r="FK67" s="1213" t="str">
        <f>IF(入力シート!$AT$10="","",入力シート!$AT$10)</f>
        <v/>
      </c>
      <c r="FL67" s="1214"/>
      <c r="FM67" s="1214"/>
      <c r="FN67" s="1214"/>
      <c r="FO67" s="1214"/>
      <c r="FP67" s="1214"/>
      <c r="FQ67" s="1214"/>
      <c r="FR67" s="1214"/>
      <c r="FS67" s="1214"/>
      <c r="FT67" s="1214"/>
      <c r="FU67" s="1214"/>
      <c r="FV67" s="1214"/>
      <c r="FW67" s="1214"/>
      <c r="FX67" s="1214"/>
      <c r="FY67" s="1214"/>
      <c r="FZ67" s="1214"/>
      <c r="GA67" s="1214"/>
      <c r="GB67" s="1214"/>
      <c r="GC67" s="1214"/>
      <c r="GD67" s="1214"/>
      <c r="GE67" s="1214"/>
      <c r="GF67" s="1214"/>
      <c r="GG67" s="1214"/>
      <c r="GH67" s="1214"/>
      <c r="GI67" s="1214"/>
      <c r="GJ67" s="1214"/>
      <c r="GK67" s="1215"/>
    </row>
    <row r="68" spans="1:193" ht="4.5" customHeight="1" x14ac:dyDescent="0.15">
      <c r="A68" s="973"/>
      <c r="B68" s="972"/>
      <c r="C68" s="972"/>
      <c r="D68" s="972"/>
      <c r="E68" s="972"/>
      <c r="F68" s="972"/>
      <c r="G68" s="972"/>
      <c r="H68" s="972"/>
      <c r="I68" s="972"/>
      <c r="J68" s="972"/>
      <c r="K68" s="679"/>
      <c r="L68" s="680"/>
      <c r="M68" s="680"/>
      <c r="N68" s="680"/>
      <c r="O68" s="680"/>
      <c r="P68" s="673"/>
      <c r="Q68" s="673"/>
      <c r="R68" s="674"/>
      <c r="S68" s="1182"/>
      <c r="T68" s="903"/>
      <c r="U68" s="903"/>
      <c r="V68" s="903"/>
      <c r="W68" s="903"/>
      <c r="X68" s="903"/>
      <c r="Y68" s="903"/>
      <c r="Z68" s="903"/>
      <c r="AA68" s="903"/>
      <c r="AB68" s="903"/>
      <c r="AC68" s="903"/>
      <c r="AD68" s="903"/>
      <c r="AE68" s="903"/>
      <c r="AF68" s="903"/>
      <c r="AG68" s="903"/>
      <c r="AH68" s="903"/>
      <c r="AI68" s="903"/>
      <c r="AJ68" s="1183"/>
      <c r="AK68" s="654"/>
      <c r="AL68" s="654"/>
      <c r="AM68" s="654"/>
      <c r="AN68" s="654"/>
      <c r="AO68" s="654"/>
      <c r="AP68" s="654"/>
      <c r="AQ68" s="654"/>
      <c r="AR68" s="654"/>
      <c r="AS68" s="654"/>
      <c r="AT68" s="654"/>
      <c r="AU68" s="654"/>
      <c r="AV68" s="654"/>
      <c r="AW68" s="654"/>
      <c r="AX68" s="654"/>
      <c r="AY68" s="654"/>
      <c r="AZ68" s="654"/>
      <c r="BA68" s="654"/>
      <c r="BB68" s="654"/>
      <c r="BC68" s="654"/>
      <c r="BD68" s="654"/>
      <c r="BE68" s="654"/>
      <c r="BF68" s="747"/>
      <c r="BG68" s="474"/>
      <c r="BH68" s="474"/>
      <c r="BI68" s="505"/>
      <c r="BJ68" s="505"/>
      <c r="BK68" s="505"/>
      <c r="BL68" s="505"/>
      <c r="BM68" s="505"/>
      <c r="BN68" s="505"/>
      <c r="BO68" s="505"/>
      <c r="BP68" s="505"/>
      <c r="BQ68" s="505"/>
      <c r="BR68" s="505"/>
      <c r="BS68" s="505"/>
      <c r="BT68" s="505"/>
      <c r="BU68" s="505"/>
      <c r="BV68" s="505"/>
      <c r="BW68" s="505"/>
      <c r="BX68" s="505"/>
      <c r="BY68" s="505"/>
      <c r="BZ68" s="505"/>
      <c r="CA68" s="505"/>
      <c r="CB68" s="505"/>
      <c r="CC68" s="505"/>
      <c r="CD68" s="505"/>
      <c r="CE68" s="505"/>
      <c r="CF68" s="505"/>
      <c r="CG68" s="505"/>
      <c r="CH68" s="505"/>
      <c r="CI68" s="505"/>
      <c r="CJ68" s="505"/>
      <c r="CK68" s="505"/>
      <c r="CL68" s="505"/>
      <c r="CM68" s="505"/>
      <c r="CN68" s="505"/>
      <c r="CO68" s="505"/>
      <c r="CP68" s="505"/>
      <c r="CQ68" s="505"/>
      <c r="CR68" s="505"/>
      <c r="CT68" s="1294"/>
      <c r="CU68" s="1295"/>
      <c r="CV68" s="1295"/>
      <c r="CW68" s="1295"/>
      <c r="CX68" s="1295"/>
      <c r="CY68" s="1295"/>
      <c r="CZ68" s="1295"/>
      <c r="DA68" s="1296"/>
      <c r="DB68" s="1460"/>
      <c r="DC68" s="1461"/>
      <c r="DD68" s="1461"/>
      <c r="DE68" s="1461"/>
      <c r="DF68" s="1461"/>
      <c r="DG68" s="1461"/>
      <c r="DH68" s="1461"/>
      <c r="DI68" s="1461"/>
      <c r="DJ68" s="1461"/>
      <c r="DK68" s="1461"/>
      <c r="DL68" s="1461"/>
      <c r="DM68" s="1461"/>
      <c r="DN68" s="1461"/>
      <c r="DO68" s="1461"/>
      <c r="DP68" s="1461"/>
      <c r="DQ68" s="1461"/>
      <c r="DR68" s="1461"/>
      <c r="DS68" s="1461"/>
      <c r="DT68" s="1461"/>
      <c r="DU68" s="1461"/>
      <c r="DV68" s="1461"/>
      <c r="DW68" s="1461"/>
      <c r="DX68" s="1461"/>
      <c r="DY68" s="1461"/>
      <c r="DZ68" s="1461"/>
      <c r="EA68" s="1461"/>
      <c r="EB68" s="1461"/>
      <c r="EC68" s="1461"/>
      <c r="ED68" s="1461"/>
      <c r="EE68" s="1461"/>
      <c r="EF68" s="1461"/>
      <c r="EG68" s="1461"/>
      <c r="EH68" s="1461"/>
      <c r="EI68" s="1461"/>
      <c r="EJ68" s="1461"/>
      <c r="EK68" s="1462"/>
      <c r="EL68" s="743"/>
      <c r="EM68" s="744"/>
      <c r="EN68" s="744"/>
      <c r="EO68" s="744"/>
      <c r="EP68" s="744"/>
      <c r="EQ68" s="744"/>
      <c r="ER68" s="744"/>
      <c r="ES68" s="744"/>
      <c r="ET68" s="744"/>
      <c r="EU68" s="744"/>
      <c r="EV68" s="744"/>
      <c r="EW68" s="745"/>
      <c r="EX68" s="746"/>
      <c r="EY68" s="746"/>
      <c r="EZ68" s="746"/>
      <c r="FA68" s="746"/>
      <c r="FB68" s="746"/>
      <c r="FC68" s="746"/>
      <c r="FD68" s="746"/>
      <c r="FE68" s="746"/>
      <c r="FF68" s="746"/>
      <c r="FG68" s="746"/>
      <c r="FH68" s="746"/>
      <c r="FI68" s="728"/>
      <c r="FJ68" s="475"/>
      <c r="FK68" s="1216"/>
      <c r="FL68" s="903"/>
      <c r="FM68" s="903"/>
      <c r="FN68" s="903"/>
      <c r="FO68" s="903"/>
      <c r="FP68" s="903"/>
      <c r="FQ68" s="903"/>
      <c r="FR68" s="903"/>
      <c r="FS68" s="903"/>
      <c r="FT68" s="903"/>
      <c r="FU68" s="903"/>
      <c r="FV68" s="903"/>
      <c r="FW68" s="903"/>
      <c r="FX68" s="903"/>
      <c r="FY68" s="903"/>
      <c r="FZ68" s="903"/>
      <c r="GA68" s="903"/>
      <c r="GB68" s="903"/>
      <c r="GC68" s="903"/>
      <c r="GD68" s="903"/>
      <c r="GE68" s="903"/>
      <c r="GF68" s="903"/>
      <c r="GG68" s="903"/>
      <c r="GH68" s="903"/>
      <c r="GI68" s="903"/>
      <c r="GJ68" s="903"/>
      <c r="GK68" s="1217"/>
    </row>
    <row r="69" spans="1:193" ht="4.5" customHeight="1" x14ac:dyDescent="0.15">
      <c r="A69" s="973"/>
      <c r="B69" s="972"/>
      <c r="C69" s="972"/>
      <c r="D69" s="972"/>
      <c r="E69" s="972"/>
      <c r="F69" s="972"/>
      <c r="G69" s="972"/>
      <c r="H69" s="972"/>
      <c r="I69" s="972"/>
      <c r="J69" s="972"/>
      <c r="K69" s="679"/>
      <c r="L69" s="680"/>
      <c r="M69" s="680"/>
      <c r="N69" s="680"/>
      <c r="O69" s="680"/>
      <c r="P69" s="673"/>
      <c r="Q69" s="673"/>
      <c r="R69" s="674"/>
      <c r="S69" s="1182"/>
      <c r="T69" s="903"/>
      <c r="U69" s="903"/>
      <c r="V69" s="903"/>
      <c r="W69" s="903"/>
      <c r="X69" s="903"/>
      <c r="Y69" s="903"/>
      <c r="Z69" s="903"/>
      <c r="AA69" s="903"/>
      <c r="AB69" s="903"/>
      <c r="AC69" s="903"/>
      <c r="AD69" s="903"/>
      <c r="AE69" s="903"/>
      <c r="AF69" s="903"/>
      <c r="AG69" s="903"/>
      <c r="AH69" s="903"/>
      <c r="AI69" s="903"/>
      <c r="AJ69" s="1183"/>
      <c r="AK69" s="654"/>
      <c r="AL69" s="654"/>
      <c r="AM69" s="654"/>
      <c r="AN69" s="654"/>
      <c r="AO69" s="654"/>
      <c r="AP69" s="654"/>
      <c r="AQ69" s="654"/>
      <c r="AR69" s="654"/>
      <c r="AS69" s="654"/>
      <c r="AT69" s="654"/>
      <c r="AU69" s="654"/>
      <c r="AV69" s="654"/>
      <c r="AW69" s="654"/>
      <c r="AX69" s="654"/>
      <c r="AY69" s="654"/>
      <c r="AZ69" s="654"/>
      <c r="BA69" s="654"/>
      <c r="BB69" s="654"/>
      <c r="BC69" s="654"/>
      <c r="BD69" s="654"/>
      <c r="BE69" s="654"/>
      <c r="BF69" s="747"/>
      <c r="BG69" s="474"/>
      <c r="BH69" s="474"/>
      <c r="BI69" s="505"/>
      <c r="BJ69" s="505"/>
      <c r="BK69" s="505"/>
      <c r="BL69" s="505"/>
      <c r="BM69" s="505"/>
      <c r="BN69" s="505"/>
      <c r="BO69" s="505"/>
      <c r="BP69" s="505"/>
      <c r="BQ69" s="505"/>
      <c r="BR69" s="505"/>
      <c r="BS69" s="505"/>
      <c r="BT69" s="505"/>
      <c r="BU69" s="505"/>
      <c r="BV69" s="505"/>
      <c r="BW69" s="505"/>
      <c r="BX69" s="505"/>
      <c r="BY69" s="505"/>
      <c r="BZ69" s="505"/>
      <c r="CA69" s="505"/>
      <c r="CB69" s="505"/>
      <c r="CC69" s="505"/>
      <c r="CD69" s="505"/>
      <c r="CE69" s="505"/>
      <c r="CF69" s="505"/>
      <c r="CG69" s="505"/>
      <c r="CH69" s="505"/>
      <c r="CI69" s="505"/>
      <c r="CJ69" s="505"/>
      <c r="CK69" s="505"/>
      <c r="CL69" s="505"/>
      <c r="CM69" s="505"/>
      <c r="CN69" s="505"/>
      <c r="CO69" s="505"/>
      <c r="CP69" s="505"/>
      <c r="CQ69" s="505"/>
      <c r="CR69" s="505"/>
      <c r="CT69" s="1294"/>
      <c r="CU69" s="1295"/>
      <c r="CV69" s="1295"/>
      <c r="CW69" s="1295"/>
      <c r="CX69" s="1295"/>
      <c r="CY69" s="1295"/>
      <c r="CZ69" s="1295"/>
      <c r="DA69" s="1296"/>
      <c r="DB69" s="1460"/>
      <c r="DC69" s="1461"/>
      <c r="DD69" s="1461"/>
      <c r="DE69" s="1461"/>
      <c r="DF69" s="1461"/>
      <c r="DG69" s="1461"/>
      <c r="DH69" s="1461"/>
      <c r="DI69" s="1461"/>
      <c r="DJ69" s="1461"/>
      <c r="DK69" s="1461"/>
      <c r="DL69" s="1461"/>
      <c r="DM69" s="1461"/>
      <c r="DN69" s="1461"/>
      <c r="DO69" s="1461"/>
      <c r="DP69" s="1461"/>
      <c r="DQ69" s="1461"/>
      <c r="DR69" s="1461"/>
      <c r="DS69" s="1461"/>
      <c r="DT69" s="1461"/>
      <c r="DU69" s="1461"/>
      <c r="DV69" s="1461"/>
      <c r="DW69" s="1461"/>
      <c r="DX69" s="1461"/>
      <c r="DY69" s="1461"/>
      <c r="DZ69" s="1461"/>
      <c r="EA69" s="1461"/>
      <c r="EB69" s="1461"/>
      <c r="EC69" s="1461"/>
      <c r="ED69" s="1461"/>
      <c r="EE69" s="1461"/>
      <c r="EF69" s="1461"/>
      <c r="EG69" s="1461"/>
      <c r="EH69" s="1461"/>
      <c r="EI69" s="1461"/>
      <c r="EJ69" s="1461"/>
      <c r="EK69" s="1462"/>
      <c r="EL69" s="743"/>
      <c r="EM69" s="744"/>
      <c r="EN69" s="744"/>
      <c r="EO69" s="744"/>
      <c r="EP69" s="744"/>
      <c r="EQ69" s="744"/>
      <c r="ER69" s="744"/>
      <c r="ES69" s="744"/>
      <c r="ET69" s="744"/>
      <c r="EU69" s="744"/>
      <c r="EV69" s="744"/>
      <c r="EW69" s="745"/>
      <c r="EX69" s="746"/>
      <c r="EY69" s="746"/>
      <c r="EZ69" s="746"/>
      <c r="FA69" s="746"/>
      <c r="FB69" s="746"/>
      <c r="FC69" s="746"/>
      <c r="FD69" s="746"/>
      <c r="FE69" s="746"/>
      <c r="FF69" s="746"/>
      <c r="FG69" s="746"/>
      <c r="FH69" s="746"/>
      <c r="FI69" s="728"/>
      <c r="FJ69" s="475"/>
      <c r="FK69" s="1216"/>
      <c r="FL69" s="903"/>
      <c r="FM69" s="903"/>
      <c r="FN69" s="903"/>
      <c r="FO69" s="903"/>
      <c r="FP69" s="903"/>
      <c r="FQ69" s="903"/>
      <c r="FR69" s="903"/>
      <c r="FS69" s="903"/>
      <c r="FT69" s="903"/>
      <c r="FU69" s="903"/>
      <c r="FV69" s="903"/>
      <c r="FW69" s="903"/>
      <c r="FX69" s="903"/>
      <c r="FY69" s="903"/>
      <c r="FZ69" s="903"/>
      <c r="GA69" s="903"/>
      <c r="GB69" s="903"/>
      <c r="GC69" s="903"/>
      <c r="GD69" s="903"/>
      <c r="GE69" s="903"/>
      <c r="GF69" s="903"/>
      <c r="GG69" s="903"/>
      <c r="GH69" s="903"/>
      <c r="GI69" s="903"/>
      <c r="GJ69" s="903"/>
      <c r="GK69" s="1217"/>
    </row>
    <row r="70" spans="1:193" ht="4.5" customHeight="1" x14ac:dyDescent="0.15">
      <c r="A70" s="973"/>
      <c r="B70" s="972"/>
      <c r="C70" s="972"/>
      <c r="D70" s="972"/>
      <c r="E70" s="972"/>
      <c r="F70" s="972"/>
      <c r="G70" s="972"/>
      <c r="H70" s="972"/>
      <c r="I70" s="972"/>
      <c r="J70" s="972"/>
      <c r="K70" s="681"/>
      <c r="L70" s="682"/>
      <c r="M70" s="682"/>
      <c r="N70" s="682"/>
      <c r="O70" s="682"/>
      <c r="P70" s="675"/>
      <c r="Q70" s="675"/>
      <c r="R70" s="676"/>
      <c r="S70" s="1184"/>
      <c r="T70" s="1185"/>
      <c r="U70" s="1185"/>
      <c r="V70" s="1185"/>
      <c r="W70" s="1185"/>
      <c r="X70" s="1185"/>
      <c r="Y70" s="1185"/>
      <c r="Z70" s="1185"/>
      <c r="AA70" s="1185"/>
      <c r="AB70" s="1185"/>
      <c r="AC70" s="1185"/>
      <c r="AD70" s="1185"/>
      <c r="AE70" s="1185"/>
      <c r="AF70" s="1185"/>
      <c r="AG70" s="1185"/>
      <c r="AH70" s="1185"/>
      <c r="AI70" s="1185"/>
      <c r="AJ70" s="1186"/>
      <c r="AK70" s="654"/>
      <c r="AL70" s="654"/>
      <c r="AM70" s="654"/>
      <c r="AN70" s="654"/>
      <c r="AO70" s="654"/>
      <c r="AP70" s="654"/>
      <c r="AQ70" s="654"/>
      <c r="AR70" s="654"/>
      <c r="AS70" s="654"/>
      <c r="AT70" s="654"/>
      <c r="AU70" s="654"/>
      <c r="AV70" s="654"/>
      <c r="AW70" s="654"/>
      <c r="AX70" s="654"/>
      <c r="AY70" s="654"/>
      <c r="AZ70" s="654"/>
      <c r="BA70" s="654"/>
      <c r="BB70" s="654"/>
      <c r="BC70" s="654"/>
      <c r="BD70" s="654"/>
      <c r="BE70" s="654"/>
      <c r="BF70" s="747"/>
      <c r="BG70" s="474"/>
      <c r="BH70" s="474"/>
      <c r="BI70" s="505"/>
      <c r="BJ70" s="505"/>
      <c r="BK70" s="505"/>
      <c r="BL70" s="505"/>
      <c r="BM70" s="505"/>
      <c r="BN70" s="505"/>
      <c r="BO70" s="505"/>
      <c r="BP70" s="505"/>
      <c r="BQ70" s="505"/>
      <c r="BR70" s="505"/>
      <c r="BS70" s="505"/>
      <c r="BT70" s="505"/>
      <c r="BU70" s="505"/>
      <c r="BV70" s="505"/>
      <c r="BW70" s="505"/>
      <c r="BX70" s="505"/>
      <c r="BY70" s="505"/>
      <c r="BZ70" s="505"/>
      <c r="CA70" s="505"/>
      <c r="CB70" s="505"/>
      <c r="CC70" s="505"/>
      <c r="CD70" s="505"/>
      <c r="CE70" s="505"/>
      <c r="CF70" s="505"/>
      <c r="CG70" s="505"/>
      <c r="CH70" s="505"/>
      <c r="CI70" s="505"/>
      <c r="CJ70" s="505"/>
      <c r="CK70" s="505"/>
      <c r="CL70" s="505"/>
      <c r="CM70" s="505"/>
      <c r="CN70" s="505"/>
      <c r="CO70" s="505"/>
      <c r="CP70" s="505"/>
      <c r="CQ70" s="505"/>
      <c r="CR70" s="505"/>
      <c r="CT70" s="1294"/>
      <c r="CU70" s="1295"/>
      <c r="CV70" s="1295"/>
      <c r="CW70" s="1295"/>
      <c r="CX70" s="1295"/>
      <c r="CY70" s="1295"/>
      <c r="CZ70" s="1295"/>
      <c r="DA70" s="1296"/>
      <c r="DB70" s="1460"/>
      <c r="DC70" s="1461"/>
      <c r="DD70" s="1461"/>
      <c r="DE70" s="1461"/>
      <c r="DF70" s="1461"/>
      <c r="DG70" s="1461"/>
      <c r="DH70" s="1461"/>
      <c r="DI70" s="1461"/>
      <c r="DJ70" s="1461"/>
      <c r="DK70" s="1461"/>
      <c r="DL70" s="1461"/>
      <c r="DM70" s="1461"/>
      <c r="DN70" s="1461"/>
      <c r="DO70" s="1461"/>
      <c r="DP70" s="1461"/>
      <c r="DQ70" s="1461"/>
      <c r="DR70" s="1461"/>
      <c r="DS70" s="1461"/>
      <c r="DT70" s="1461"/>
      <c r="DU70" s="1461"/>
      <c r="DV70" s="1461"/>
      <c r="DW70" s="1461"/>
      <c r="DX70" s="1461"/>
      <c r="DY70" s="1461"/>
      <c r="DZ70" s="1461"/>
      <c r="EA70" s="1461"/>
      <c r="EB70" s="1461"/>
      <c r="EC70" s="1461"/>
      <c r="ED70" s="1461"/>
      <c r="EE70" s="1461"/>
      <c r="EF70" s="1461"/>
      <c r="EG70" s="1461"/>
      <c r="EH70" s="1461"/>
      <c r="EI70" s="1461"/>
      <c r="EJ70" s="1461"/>
      <c r="EK70" s="1462"/>
      <c r="EL70" s="743"/>
      <c r="EM70" s="744"/>
      <c r="EN70" s="744"/>
      <c r="EO70" s="744"/>
      <c r="EP70" s="744"/>
      <c r="EQ70" s="744"/>
      <c r="ER70" s="744"/>
      <c r="ES70" s="744"/>
      <c r="ET70" s="744"/>
      <c r="EU70" s="744"/>
      <c r="EV70" s="744"/>
      <c r="EW70" s="745"/>
      <c r="EX70" s="746"/>
      <c r="EY70" s="746"/>
      <c r="EZ70" s="746"/>
      <c r="FA70" s="746"/>
      <c r="FB70" s="746"/>
      <c r="FC70" s="746"/>
      <c r="FD70" s="746"/>
      <c r="FE70" s="746"/>
      <c r="FF70" s="746"/>
      <c r="FG70" s="746"/>
      <c r="FH70" s="746"/>
      <c r="FI70" s="728"/>
      <c r="FJ70" s="475"/>
      <c r="FK70" s="1216"/>
      <c r="FL70" s="903"/>
      <c r="FM70" s="903"/>
      <c r="FN70" s="903"/>
      <c r="FO70" s="903"/>
      <c r="FP70" s="903"/>
      <c r="FQ70" s="903"/>
      <c r="FR70" s="903"/>
      <c r="FS70" s="903"/>
      <c r="FT70" s="903"/>
      <c r="FU70" s="903"/>
      <c r="FV70" s="903"/>
      <c r="FW70" s="903"/>
      <c r="FX70" s="903"/>
      <c r="FY70" s="903"/>
      <c r="FZ70" s="903"/>
      <c r="GA70" s="903"/>
      <c r="GB70" s="903"/>
      <c r="GC70" s="903"/>
      <c r="GD70" s="903"/>
      <c r="GE70" s="903"/>
      <c r="GF70" s="903"/>
      <c r="GG70" s="903"/>
      <c r="GH70" s="903"/>
      <c r="GI70" s="903"/>
      <c r="GJ70" s="903"/>
      <c r="GK70" s="1217"/>
    </row>
    <row r="71" spans="1:193" ht="4.5" customHeight="1" x14ac:dyDescent="0.15">
      <c r="A71" s="683" t="s">
        <v>4</v>
      </c>
      <c r="B71" s="684"/>
      <c r="C71" s="684"/>
      <c r="D71" s="687" t="s">
        <v>203</v>
      </c>
      <c r="E71" s="688"/>
      <c r="F71" s="688"/>
      <c r="G71" s="688"/>
      <c r="H71" s="688"/>
      <c r="I71" s="688"/>
      <c r="J71" s="688"/>
      <c r="K71" s="638" t="s">
        <v>379</v>
      </c>
      <c r="L71" s="638"/>
      <c r="M71" s="638"/>
      <c r="N71" s="638"/>
      <c r="O71" s="638"/>
      <c r="P71" s="638"/>
      <c r="Q71" s="638"/>
      <c r="R71" s="638"/>
      <c r="S71" s="638" t="s">
        <v>99</v>
      </c>
      <c r="T71" s="638"/>
      <c r="U71" s="638"/>
      <c r="V71" s="638"/>
      <c r="W71" s="638"/>
      <c r="X71" s="638"/>
      <c r="Y71" s="638"/>
      <c r="Z71" s="638"/>
      <c r="AA71" s="638"/>
      <c r="AB71" s="638"/>
      <c r="AC71" s="638" t="s">
        <v>379</v>
      </c>
      <c r="AD71" s="638"/>
      <c r="AE71" s="638"/>
      <c r="AF71" s="638"/>
      <c r="AG71" s="638"/>
      <c r="AH71" s="638"/>
      <c r="AI71" s="638"/>
      <c r="AJ71" s="638"/>
      <c r="AK71" s="638" t="s">
        <v>99</v>
      </c>
      <c r="AL71" s="638"/>
      <c r="AM71" s="638"/>
      <c r="AN71" s="638"/>
      <c r="AO71" s="638"/>
      <c r="AP71" s="638"/>
      <c r="AQ71" s="638"/>
      <c r="AR71" s="638"/>
      <c r="AS71" s="638"/>
      <c r="AT71" s="638"/>
      <c r="AU71" s="667" t="s">
        <v>13</v>
      </c>
      <c r="AV71" s="667"/>
      <c r="AW71" s="667"/>
      <c r="AX71" s="667"/>
      <c r="AY71" s="667"/>
      <c r="AZ71" s="667"/>
      <c r="BA71" s="667"/>
      <c r="BB71" s="667"/>
      <c r="BC71" s="667"/>
      <c r="BD71" s="667"/>
      <c r="BE71" s="667"/>
      <c r="BF71" s="668"/>
      <c r="BG71" s="474"/>
      <c r="BH71" s="474"/>
      <c r="BI71" s="505"/>
      <c r="BJ71" s="505"/>
      <c r="BK71" s="505"/>
      <c r="BL71" s="505"/>
      <c r="BM71" s="505"/>
      <c r="BN71" s="505"/>
      <c r="BO71" s="505"/>
      <c r="BP71" s="505"/>
      <c r="BQ71" s="505"/>
      <c r="BR71" s="505"/>
      <c r="BS71" s="505"/>
      <c r="BT71" s="505"/>
      <c r="BU71" s="505"/>
      <c r="BV71" s="505"/>
      <c r="BW71" s="505"/>
      <c r="BX71" s="505"/>
      <c r="BY71" s="505"/>
      <c r="BZ71" s="505"/>
      <c r="CA71" s="505"/>
      <c r="CB71" s="505"/>
      <c r="CC71" s="505"/>
      <c r="CD71" s="505"/>
      <c r="CE71" s="505"/>
      <c r="CF71" s="505"/>
      <c r="CG71" s="505"/>
      <c r="CH71" s="505"/>
      <c r="CI71" s="505"/>
      <c r="CJ71" s="505"/>
      <c r="CK71" s="505"/>
      <c r="CL71" s="505"/>
      <c r="CM71" s="505"/>
      <c r="CN71" s="505"/>
      <c r="CO71" s="505"/>
      <c r="CP71" s="505"/>
      <c r="CQ71" s="505"/>
      <c r="CR71" s="505"/>
      <c r="CT71" s="1294"/>
      <c r="CU71" s="1295"/>
      <c r="CV71" s="1295"/>
      <c r="CW71" s="1295"/>
      <c r="CX71" s="1295"/>
      <c r="CY71" s="1295"/>
      <c r="CZ71" s="1295"/>
      <c r="DA71" s="1296"/>
      <c r="DB71" s="1466"/>
      <c r="DC71" s="1467"/>
      <c r="DD71" s="1467"/>
      <c r="DE71" s="1467"/>
      <c r="DF71" s="1467"/>
      <c r="DG71" s="1467"/>
      <c r="DH71" s="1467"/>
      <c r="DI71" s="1467"/>
      <c r="DJ71" s="1467"/>
      <c r="DK71" s="1467"/>
      <c r="DL71" s="1467"/>
      <c r="DM71" s="1467"/>
      <c r="DN71" s="1467"/>
      <c r="DO71" s="1467"/>
      <c r="DP71" s="1467"/>
      <c r="DQ71" s="1467"/>
      <c r="DR71" s="1467"/>
      <c r="DS71" s="1467"/>
      <c r="DT71" s="1467"/>
      <c r="DU71" s="1467"/>
      <c r="DV71" s="1467"/>
      <c r="DW71" s="1467"/>
      <c r="DX71" s="1467"/>
      <c r="DY71" s="1467"/>
      <c r="DZ71" s="1467"/>
      <c r="EA71" s="1467"/>
      <c r="EB71" s="1467"/>
      <c r="EC71" s="1467"/>
      <c r="ED71" s="1467"/>
      <c r="EE71" s="1467"/>
      <c r="EF71" s="1467"/>
      <c r="EG71" s="1467"/>
      <c r="EH71" s="1467"/>
      <c r="EI71" s="1467"/>
      <c r="EJ71" s="1467"/>
      <c r="EK71" s="1468"/>
      <c r="EL71" s="743"/>
      <c r="EM71" s="744"/>
      <c r="EN71" s="744"/>
      <c r="EO71" s="744"/>
      <c r="EP71" s="744"/>
      <c r="EQ71" s="744"/>
      <c r="ER71" s="744"/>
      <c r="ES71" s="744"/>
      <c r="ET71" s="744"/>
      <c r="EU71" s="744"/>
      <c r="EV71" s="744"/>
      <c r="EW71" s="745"/>
      <c r="EX71" s="727"/>
      <c r="EY71" s="727"/>
      <c r="EZ71" s="727"/>
      <c r="FA71" s="727"/>
      <c r="FB71" s="727"/>
      <c r="FC71" s="727"/>
      <c r="FD71" s="727"/>
      <c r="FE71" s="727"/>
      <c r="FF71" s="727"/>
      <c r="FG71" s="727"/>
      <c r="FH71" s="727"/>
      <c r="FI71" s="728"/>
      <c r="FJ71" s="475"/>
      <c r="FK71" s="1218"/>
      <c r="FL71" s="904"/>
      <c r="FM71" s="904"/>
      <c r="FN71" s="904"/>
      <c r="FO71" s="904"/>
      <c r="FP71" s="904"/>
      <c r="FQ71" s="904"/>
      <c r="FR71" s="904"/>
      <c r="FS71" s="904"/>
      <c r="FT71" s="904"/>
      <c r="FU71" s="904"/>
      <c r="FV71" s="904"/>
      <c r="FW71" s="904"/>
      <c r="FX71" s="904"/>
      <c r="FY71" s="904"/>
      <c r="FZ71" s="904"/>
      <c r="GA71" s="904"/>
      <c r="GB71" s="904"/>
      <c r="GC71" s="904"/>
      <c r="GD71" s="904"/>
      <c r="GE71" s="904"/>
      <c r="GF71" s="904"/>
      <c r="GG71" s="904"/>
      <c r="GH71" s="904"/>
      <c r="GI71" s="904"/>
      <c r="GJ71" s="904"/>
      <c r="GK71" s="1219"/>
    </row>
    <row r="72" spans="1:193" ht="4.5" customHeight="1" x14ac:dyDescent="0.15">
      <c r="A72" s="683"/>
      <c r="B72" s="684"/>
      <c r="C72" s="684"/>
      <c r="D72" s="688"/>
      <c r="E72" s="688"/>
      <c r="F72" s="688"/>
      <c r="G72" s="688"/>
      <c r="H72" s="688"/>
      <c r="I72" s="688"/>
      <c r="J72" s="68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638"/>
      <c r="AK72" s="638"/>
      <c r="AL72" s="638"/>
      <c r="AM72" s="638"/>
      <c r="AN72" s="638"/>
      <c r="AO72" s="638"/>
      <c r="AP72" s="638"/>
      <c r="AQ72" s="638"/>
      <c r="AR72" s="638"/>
      <c r="AS72" s="638"/>
      <c r="AT72" s="638"/>
      <c r="AU72" s="669"/>
      <c r="AV72" s="669"/>
      <c r="AW72" s="669"/>
      <c r="AX72" s="669"/>
      <c r="AY72" s="669"/>
      <c r="AZ72" s="669"/>
      <c r="BA72" s="669"/>
      <c r="BB72" s="669"/>
      <c r="BC72" s="669"/>
      <c r="BD72" s="669"/>
      <c r="BE72" s="669"/>
      <c r="BF72" s="670"/>
      <c r="BG72" s="474"/>
      <c r="BH72" s="474"/>
      <c r="BI72" s="505"/>
      <c r="BJ72" s="505"/>
      <c r="BK72" s="505"/>
      <c r="BL72" s="505"/>
      <c r="BM72" s="505"/>
      <c r="BN72" s="505"/>
      <c r="BO72" s="505"/>
      <c r="BP72" s="505"/>
      <c r="BQ72" s="505"/>
      <c r="BR72" s="505"/>
      <c r="BS72" s="505"/>
      <c r="BT72" s="505"/>
      <c r="BU72" s="505"/>
      <c r="BV72" s="505"/>
      <c r="BW72" s="505"/>
      <c r="BX72" s="505"/>
      <c r="BY72" s="505"/>
      <c r="BZ72" s="505"/>
      <c r="CA72" s="505"/>
      <c r="CB72" s="505"/>
      <c r="CC72" s="505"/>
      <c r="CD72" s="505"/>
      <c r="CE72" s="505"/>
      <c r="CF72" s="505"/>
      <c r="CG72" s="505"/>
      <c r="CH72" s="505"/>
      <c r="CI72" s="505"/>
      <c r="CJ72" s="505"/>
      <c r="CK72" s="505"/>
      <c r="CL72" s="505"/>
      <c r="CM72" s="505"/>
      <c r="CN72" s="505"/>
      <c r="CO72" s="505"/>
      <c r="CP72" s="505"/>
      <c r="CQ72" s="505"/>
      <c r="CR72" s="505"/>
      <c r="CT72" s="1294"/>
      <c r="CU72" s="1295"/>
      <c r="CV72" s="1295"/>
      <c r="CW72" s="1295"/>
      <c r="CX72" s="1295"/>
      <c r="CY72" s="1295"/>
      <c r="CZ72" s="1295"/>
      <c r="DA72" s="1296"/>
      <c r="DB72" s="1071" t="s">
        <v>29</v>
      </c>
      <c r="DC72" s="1072"/>
      <c r="DD72" s="1072"/>
      <c r="DE72" s="1072"/>
      <c r="DF72" s="1072"/>
      <c r="DG72" s="1073"/>
      <c r="DH72" s="1124" t="str">
        <f>入力シート!$O$86</f>
        <v/>
      </c>
      <c r="DI72" s="1125"/>
      <c r="DJ72" s="1125"/>
      <c r="DK72" s="1125"/>
      <c r="DL72" s="1125"/>
      <c r="DM72" s="1125"/>
      <c r="DN72" s="1125"/>
      <c r="DO72" s="1125"/>
      <c r="DP72" s="1125"/>
      <c r="DQ72" s="1125"/>
      <c r="DR72" s="1125"/>
      <c r="DS72" s="1125"/>
      <c r="DT72" s="1125"/>
      <c r="DU72" s="1125"/>
      <c r="DV72" s="1125"/>
      <c r="DW72" s="1125"/>
      <c r="DX72" s="1125"/>
      <c r="DY72" s="1125"/>
      <c r="DZ72" s="1125"/>
      <c r="EA72" s="1125"/>
      <c r="EB72" s="1125"/>
      <c r="EC72" s="1125"/>
      <c r="ED72" s="1125"/>
      <c r="EE72" s="1125"/>
      <c r="EF72" s="1126"/>
      <c r="EG72" s="638" t="s">
        <v>24</v>
      </c>
      <c r="EH72" s="720"/>
      <c r="EI72" s="720"/>
      <c r="EJ72" s="720"/>
      <c r="EK72" s="720"/>
      <c r="EL72" s="720"/>
      <c r="EM72" s="720"/>
      <c r="EN72" s="720"/>
      <c r="EO72" s="720"/>
      <c r="EP72" s="720"/>
      <c r="EQ72" s="720"/>
      <c r="ER72" s="720"/>
      <c r="ES72" s="720"/>
      <c r="ET72" s="720"/>
      <c r="EU72" s="720"/>
      <c r="EV72" s="720"/>
      <c r="EW72" s="720"/>
      <c r="EX72" s="638" t="s">
        <v>158</v>
      </c>
      <c r="EY72" s="638"/>
      <c r="EZ72" s="638"/>
      <c r="FA72" s="638"/>
      <c r="FB72" s="638"/>
      <c r="FC72" s="638"/>
      <c r="FD72" s="1469" t="s">
        <v>195</v>
      </c>
      <c r="FE72" s="1072"/>
      <c r="FF72" s="1072"/>
      <c r="FG72" s="1072"/>
      <c r="FH72" s="1072"/>
      <c r="FI72" s="1470"/>
      <c r="FJ72" s="475"/>
    </row>
    <row r="73" spans="1:193" ht="4.5" customHeight="1" x14ac:dyDescent="0.15">
      <c r="A73" s="683"/>
      <c r="B73" s="684"/>
      <c r="C73" s="684"/>
      <c r="D73" s="688"/>
      <c r="E73" s="688"/>
      <c r="F73" s="688"/>
      <c r="G73" s="688"/>
      <c r="H73" s="688"/>
      <c r="I73" s="688"/>
      <c r="J73" s="688"/>
      <c r="K73" s="638" t="s">
        <v>10</v>
      </c>
      <c r="L73" s="638"/>
      <c r="M73" s="638"/>
      <c r="N73" s="638"/>
      <c r="O73" s="638"/>
      <c r="P73" s="638"/>
      <c r="Q73" s="638"/>
      <c r="R73" s="638"/>
      <c r="S73" s="654" t="str">
        <f>IF(入力シート!$C$36="","",入力シート!$C$36)</f>
        <v/>
      </c>
      <c r="T73" s="654"/>
      <c r="U73" s="654"/>
      <c r="V73" s="654"/>
      <c r="W73" s="654"/>
      <c r="X73" s="654"/>
      <c r="Y73" s="654"/>
      <c r="Z73" s="654"/>
      <c r="AA73" s="654"/>
      <c r="AB73" s="654"/>
      <c r="AC73" s="638" t="s">
        <v>12</v>
      </c>
      <c r="AD73" s="638"/>
      <c r="AE73" s="638"/>
      <c r="AF73" s="638"/>
      <c r="AG73" s="638"/>
      <c r="AH73" s="638"/>
      <c r="AI73" s="638"/>
      <c r="AJ73" s="638"/>
      <c r="AK73" s="654" t="str">
        <f>IF(入力シート!$D$36="","",入力シート!$D$36)</f>
        <v/>
      </c>
      <c r="AL73" s="654"/>
      <c r="AM73" s="654"/>
      <c r="AN73" s="654"/>
      <c r="AO73" s="654"/>
      <c r="AP73" s="654"/>
      <c r="AQ73" s="654"/>
      <c r="AR73" s="654"/>
      <c r="AS73" s="654"/>
      <c r="AT73" s="654"/>
      <c r="AU73" s="1163" t="str">
        <f>入力シート!$G$36</f>
        <v/>
      </c>
      <c r="AV73" s="1163"/>
      <c r="AW73" s="1163"/>
      <c r="AX73" s="1163"/>
      <c r="AY73" s="1163"/>
      <c r="AZ73" s="1163"/>
      <c r="BA73" s="1163"/>
      <c r="BB73" s="1163"/>
      <c r="BC73" s="1163"/>
      <c r="BD73" s="1163"/>
      <c r="BE73" s="1163"/>
      <c r="BF73" s="1164"/>
      <c r="BG73" s="474"/>
      <c r="BH73" s="474"/>
      <c r="BI73" s="505"/>
      <c r="BJ73" s="505"/>
      <c r="BK73" s="505"/>
      <c r="BL73" s="505"/>
      <c r="BM73" s="505"/>
      <c r="BN73" s="505"/>
      <c r="BO73" s="505"/>
      <c r="BP73" s="505"/>
      <c r="BQ73" s="505"/>
      <c r="BR73" s="505"/>
      <c r="BS73" s="505"/>
      <c r="BT73" s="505"/>
      <c r="BU73" s="505"/>
      <c r="BV73" s="505"/>
      <c r="BW73" s="505"/>
      <c r="BX73" s="505"/>
      <c r="BY73" s="505"/>
      <c r="BZ73" s="505"/>
      <c r="CA73" s="505"/>
      <c r="CB73" s="505"/>
      <c r="CC73" s="505"/>
      <c r="CD73" s="505"/>
      <c r="CE73" s="505"/>
      <c r="CF73" s="505"/>
      <c r="CG73" s="505"/>
      <c r="CH73" s="505"/>
      <c r="CI73" s="505"/>
      <c r="CJ73" s="505"/>
      <c r="CK73" s="505"/>
      <c r="CL73" s="505"/>
      <c r="CM73" s="505"/>
      <c r="CN73" s="505"/>
      <c r="CO73" s="505"/>
      <c r="CP73" s="505"/>
      <c r="CQ73" s="505"/>
      <c r="CR73" s="505"/>
      <c r="CT73" s="1294"/>
      <c r="CU73" s="1295"/>
      <c r="CV73" s="1295"/>
      <c r="CW73" s="1295"/>
      <c r="CX73" s="1295"/>
      <c r="CY73" s="1295"/>
      <c r="CZ73" s="1295"/>
      <c r="DA73" s="1296"/>
      <c r="DB73" s="1074"/>
      <c r="DC73" s="946"/>
      <c r="DD73" s="946"/>
      <c r="DE73" s="946"/>
      <c r="DF73" s="946"/>
      <c r="DG73" s="1075"/>
      <c r="DH73" s="792"/>
      <c r="DI73" s="793"/>
      <c r="DJ73" s="793"/>
      <c r="DK73" s="793"/>
      <c r="DL73" s="793"/>
      <c r="DM73" s="793"/>
      <c r="DN73" s="793"/>
      <c r="DO73" s="793"/>
      <c r="DP73" s="793"/>
      <c r="DQ73" s="793"/>
      <c r="DR73" s="793"/>
      <c r="DS73" s="793"/>
      <c r="DT73" s="793"/>
      <c r="DU73" s="793"/>
      <c r="DV73" s="793"/>
      <c r="DW73" s="793"/>
      <c r="DX73" s="793"/>
      <c r="DY73" s="793"/>
      <c r="DZ73" s="793"/>
      <c r="EA73" s="793"/>
      <c r="EB73" s="793"/>
      <c r="EC73" s="793"/>
      <c r="ED73" s="793"/>
      <c r="EE73" s="793"/>
      <c r="EF73" s="794"/>
      <c r="EG73" s="720"/>
      <c r="EH73" s="720"/>
      <c r="EI73" s="720"/>
      <c r="EJ73" s="720"/>
      <c r="EK73" s="720"/>
      <c r="EL73" s="720"/>
      <c r="EM73" s="720"/>
      <c r="EN73" s="720"/>
      <c r="EO73" s="720"/>
      <c r="EP73" s="720"/>
      <c r="EQ73" s="720"/>
      <c r="ER73" s="720"/>
      <c r="ES73" s="720"/>
      <c r="ET73" s="720"/>
      <c r="EU73" s="720"/>
      <c r="EV73" s="720"/>
      <c r="EW73" s="720"/>
      <c r="EX73" s="638"/>
      <c r="EY73" s="638"/>
      <c r="EZ73" s="638"/>
      <c r="FA73" s="638"/>
      <c r="FB73" s="638"/>
      <c r="FC73" s="638"/>
      <c r="FD73" s="945"/>
      <c r="FE73" s="946"/>
      <c r="FF73" s="946"/>
      <c r="FG73" s="946"/>
      <c r="FH73" s="946"/>
      <c r="FI73" s="1077"/>
      <c r="FJ73" s="475"/>
    </row>
    <row r="74" spans="1:193" ht="4.5" customHeight="1" x14ac:dyDescent="0.15">
      <c r="A74" s="683"/>
      <c r="B74" s="684"/>
      <c r="C74" s="684"/>
      <c r="D74" s="688"/>
      <c r="E74" s="688"/>
      <c r="F74" s="688"/>
      <c r="G74" s="688"/>
      <c r="H74" s="688"/>
      <c r="I74" s="688"/>
      <c r="J74" s="688"/>
      <c r="K74" s="638"/>
      <c r="L74" s="638"/>
      <c r="M74" s="638"/>
      <c r="N74" s="638"/>
      <c r="O74" s="638"/>
      <c r="P74" s="638"/>
      <c r="Q74" s="638"/>
      <c r="R74" s="638"/>
      <c r="S74" s="654"/>
      <c r="T74" s="654"/>
      <c r="U74" s="654"/>
      <c r="V74" s="654"/>
      <c r="W74" s="654"/>
      <c r="X74" s="654"/>
      <c r="Y74" s="654"/>
      <c r="Z74" s="654"/>
      <c r="AA74" s="654"/>
      <c r="AB74" s="654"/>
      <c r="AC74" s="638"/>
      <c r="AD74" s="638"/>
      <c r="AE74" s="638"/>
      <c r="AF74" s="638"/>
      <c r="AG74" s="638"/>
      <c r="AH74" s="638"/>
      <c r="AI74" s="638"/>
      <c r="AJ74" s="638"/>
      <c r="AK74" s="654"/>
      <c r="AL74" s="654"/>
      <c r="AM74" s="654"/>
      <c r="AN74" s="654"/>
      <c r="AO74" s="654"/>
      <c r="AP74" s="654"/>
      <c r="AQ74" s="654"/>
      <c r="AR74" s="654"/>
      <c r="AS74" s="654"/>
      <c r="AT74" s="654"/>
      <c r="AU74" s="654"/>
      <c r="AV74" s="654"/>
      <c r="AW74" s="654"/>
      <c r="AX74" s="654"/>
      <c r="AY74" s="654"/>
      <c r="AZ74" s="654"/>
      <c r="BA74" s="654"/>
      <c r="BB74" s="654"/>
      <c r="BC74" s="654"/>
      <c r="BD74" s="654"/>
      <c r="BE74" s="654"/>
      <c r="BF74" s="747"/>
      <c r="BG74" s="474"/>
      <c r="BH74" s="474"/>
      <c r="BI74" s="505"/>
      <c r="BJ74" s="505"/>
      <c r="BK74" s="505"/>
      <c r="BL74" s="505"/>
      <c r="BM74" s="505"/>
      <c r="BN74" s="505"/>
      <c r="BO74" s="505"/>
      <c r="BP74" s="505"/>
      <c r="BQ74" s="505"/>
      <c r="BR74" s="505"/>
      <c r="BS74" s="505"/>
      <c r="BT74" s="505"/>
      <c r="BU74" s="505"/>
      <c r="BV74" s="505"/>
      <c r="BW74" s="505"/>
      <c r="BX74" s="505"/>
      <c r="BY74" s="505"/>
      <c r="BZ74" s="505"/>
      <c r="CA74" s="505"/>
      <c r="CB74" s="505"/>
      <c r="CC74" s="505"/>
      <c r="CD74" s="505"/>
      <c r="CE74" s="505"/>
      <c r="CF74" s="505"/>
      <c r="CG74" s="505"/>
      <c r="CH74" s="505"/>
      <c r="CI74" s="505"/>
      <c r="CJ74" s="505"/>
      <c r="CK74" s="505"/>
      <c r="CL74" s="505"/>
      <c r="CM74" s="505"/>
      <c r="CN74" s="505"/>
      <c r="CO74" s="505"/>
      <c r="CP74" s="505"/>
      <c r="CQ74" s="505"/>
      <c r="CR74" s="505"/>
      <c r="CT74" s="1294"/>
      <c r="CU74" s="1295"/>
      <c r="CV74" s="1295"/>
      <c r="CW74" s="1295"/>
      <c r="CX74" s="1295"/>
      <c r="CY74" s="1295"/>
      <c r="CZ74" s="1295"/>
      <c r="DA74" s="1296"/>
      <c r="DB74" s="1074"/>
      <c r="DC74" s="946"/>
      <c r="DD74" s="946"/>
      <c r="DE74" s="946"/>
      <c r="DF74" s="946"/>
      <c r="DG74" s="1075"/>
      <c r="DH74" s="795"/>
      <c r="DI74" s="796"/>
      <c r="DJ74" s="796"/>
      <c r="DK74" s="796"/>
      <c r="DL74" s="796"/>
      <c r="DM74" s="796"/>
      <c r="DN74" s="796"/>
      <c r="DO74" s="796"/>
      <c r="DP74" s="796"/>
      <c r="DQ74" s="796"/>
      <c r="DR74" s="796"/>
      <c r="DS74" s="796"/>
      <c r="DT74" s="796"/>
      <c r="DU74" s="796"/>
      <c r="DV74" s="796"/>
      <c r="DW74" s="796"/>
      <c r="DX74" s="796"/>
      <c r="DY74" s="796"/>
      <c r="DZ74" s="796"/>
      <c r="EA74" s="796"/>
      <c r="EB74" s="796"/>
      <c r="EC74" s="796"/>
      <c r="ED74" s="796"/>
      <c r="EE74" s="796"/>
      <c r="EF74" s="797"/>
      <c r="EG74" s="720"/>
      <c r="EH74" s="720"/>
      <c r="EI74" s="720"/>
      <c r="EJ74" s="720"/>
      <c r="EK74" s="720"/>
      <c r="EL74" s="720"/>
      <c r="EM74" s="720"/>
      <c r="EN74" s="720"/>
      <c r="EO74" s="720"/>
      <c r="EP74" s="720"/>
      <c r="EQ74" s="720"/>
      <c r="ER74" s="720"/>
      <c r="ES74" s="720"/>
      <c r="ET74" s="720"/>
      <c r="EU74" s="720"/>
      <c r="EV74" s="720"/>
      <c r="EW74" s="720"/>
      <c r="EX74" s="638"/>
      <c r="EY74" s="638"/>
      <c r="EZ74" s="638"/>
      <c r="FA74" s="638"/>
      <c r="FB74" s="638"/>
      <c r="FC74" s="638"/>
      <c r="FD74" s="945"/>
      <c r="FE74" s="946"/>
      <c r="FF74" s="946"/>
      <c r="FG74" s="946"/>
      <c r="FH74" s="946"/>
      <c r="FI74" s="1077"/>
      <c r="FJ74" s="475"/>
    </row>
    <row r="75" spans="1:193" ht="4.5" customHeight="1" x14ac:dyDescent="0.15">
      <c r="A75" s="683"/>
      <c r="B75" s="684"/>
      <c r="C75" s="684"/>
      <c r="D75" s="688"/>
      <c r="E75" s="688"/>
      <c r="F75" s="688"/>
      <c r="G75" s="688"/>
      <c r="H75" s="688"/>
      <c r="I75" s="688"/>
      <c r="J75" s="688"/>
      <c r="K75" s="638"/>
      <c r="L75" s="638"/>
      <c r="M75" s="638"/>
      <c r="N75" s="638"/>
      <c r="O75" s="638"/>
      <c r="P75" s="638"/>
      <c r="Q75" s="638"/>
      <c r="R75" s="638"/>
      <c r="S75" s="654"/>
      <c r="T75" s="654"/>
      <c r="U75" s="654"/>
      <c r="V75" s="654"/>
      <c r="W75" s="654"/>
      <c r="X75" s="654"/>
      <c r="Y75" s="654"/>
      <c r="Z75" s="654"/>
      <c r="AA75" s="654"/>
      <c r="AB75" s="654"/>
      <c r="AC75" s="638"/>
      <c r="AD75" s="638"/>
      <c r="AE75" s="638"/>
      <c r="AF75" s="638"/>
      <c r="AG75" s="638"/>
      <c r="AH75" s="638"/>
      <c r="AI75" s="638"/>
      <c r="AJ75" s="638"/>
      <c r="AK75" s="654"/>
      <c r="AL75" s="654"/>
      <c r="AM75" s="654"/>
      <c r="AN75" s="654"/>
      <c r="AO75" s="654"/>
      <c r="AP75" s="654"/>
      <c r="AQ75" s="654"/>
      <c r="AR75" s="654"/>
      <c r="AS75" s="654"/>
      <c r="AT75" s="654"/>
      <c r="AU75" s="654"/>
      <c r="AV75" s="654"/>
      <c r="AW75" s="654"/>
      <c r="AX75" s="654"/>
      <c r="AY75" s="654"/>
      <c r="AZ75" s="654"/>
      <c r="BA75" s="654"/>
      <c r="BB75" s="654"/>
      <c r="BC75" s="654"/>
      <c r="BD75" s="654"/>
      <c r="BE75" s="654"/>
      <c r="BF75" s="747"/>
      <c r="BG75" s="474"/>
      <c r="BH75" s="474"/>
      <c r="BI75" s="505"/>
      <c r="BJ75" s="505"/>
      <c r="BK75" s="505"/>
      <c r="BL75" s="505"/>
      <c r="BM75" s="505"/>
      <c r="BN75" s="505"/>
      <c r="BO75" s="505"/>
      <c r="BP75" s="505"/>
      <c r="BQ75" s="505"/>
      <c r="BR75" s="505"/>
      <c r="BS75" s="505"/>
      <c r="BT75" s="505"/>
      <c r="BU75" s="505"/>
      <c r="BV75" s="505"/>
      <c r="BW75" s="505"/>
      <c r="BX75" s="505"/>
      <c r="BY75" s="505"/>
      <c r="BZ75" s="505"/>
      <c r="CA75" s="505"/>
      <c r="CB75" s="505"/>
      <c r="CC75" s="505"/>
      <c r="CD75" s="505"/>
      <c r="CE75" s="505"/>
      <c r="CF75" s="505"/>
      <c r="CG75" s="505"/>
      <c r="CH75" s="505"/>
      <c r="CI75" s="505"/>
      <c r="CJ75" s="505"/>
      <c r="CK75" s="505"/>
      <c r="CL75" s="505"/>
      <c r="CM75" s="505"/>
      <c r="CN75" s="505"/>
      <c r="CO75" s="505"/>
      <c r="CP75" s="505"/>
      <c r="CQ75" s="505"/>
      <c r="CR75" s="505"/>
      <c r="CT75" s="1294"/>
      <c r="CU75" s="1295"/>
      <c r="CV75" s="1295"/>
      <c r="CW75" s="1295"/>
      <c r="CX75" s="1295"/>
      <c r="CY75" s="1295"/>
      <c r="CZ75" s="1295"/>
      <c r="DA75" s="1296"/>
      <c r="DB75" s="1061" t="s">
        <v>23</v>
      </c>
      <c r="DC75" s="1062"/>
      <c r="DD75" s="1062"/>
      <c r="DE75" s="1062"/>
      <c r="DF75" s="1062"/>
      <c r="DG75" s="1063"/>
      <c r="DH75" s="1070" t="str">
        <f>入力シート!$N$86</f>
        <v/>
      </c>
      <c r="DI75" s="1070"/>
      <c r="DJ75" s="1070"/>
      <c r="DK75" s="1070"/>
      <c r="DL75" s="1070"/>
      <c r="DM75" s="1070"/>
      <c r="DN75" s="1070"/>
      <c r="DO75" s="1070"/>
      <c r="DP75" s="1070"/>
      <c r="DQ75" s="1070"/>
      <c r="DR75" s="1070"/>
      <c r="DS75" s="1070"/>
      <c r="DT75" s="1070"/>
      <c r="DU75" s="1070"/>
      <c r="DV75" s="1070"/>
      <c r="DW75" s="1070"/>
      <c r="DX75" s="1070"/>
      <c r="DY75" s="1070"/>
      <c r="DZ75" s="1070"/>
      <c r="EA75" s="1070"/>
      <c r="EB75" s="1070"/>
      <c r="EC75" s="1070"/>
      <c r="ED75" s="1070"/>
      <c r="EE75" s="1070"/>
      <c r="EF75" s="1070"/>
      <c r="EG75" s="717" t="str">
        <f>入力シート!$Z$86</f>
        <v/>
      </c>
      <c r="EH75" s="718"/>
      <c r="EI75" s="718"/>
      <c r="EJ75" s="718"/>
      <c r="EK75" s="718"/>
      <c r="EL75" s="718"/>
      <c r="EM75" s="718"/>
      <c r="EN75" s="718"/>
      <c r="EO75" s="718"/>
      <c r="EP75" s="718"/>
      <c r="EQ75" s="718"/>
      <c r="ER75" s="718"/>
      <c r="ES75" s="718"/>
      <c r="ET75" s="718"/>
      <c r="EU75" s="718"/>
      <c r="EV75" s="718"/>
      <c r="EW75" s="718"/>
      <c r="EX75" s="719" t="str">
        <f>入力シート!$AM$86</f>
        <v/>
      </c>
      <c r="EY75" s="719"/>
      <c r="EZ75" s="719"/>
      <c r="FA75" s="719"/>
      <c r="FB75" s="719"/>
      <c r="FC75" s="719"/>
      <c r="FD75" s="1011" t="str">
        <f>入力シート!$AN$86</f>
        <v/>
      </c>
      <c r="FE75" s="879"/>
      <c r="FF75" s="879"/>
      <c r="FG75" s="879"/>
      <c r="FH75" s="879"/>
      <c r="FI75" s="809"/>
      <c r="FJ75" s="475"/>
    </row>
    <row r="76" spans="1:193" ht="4.5" customHeight="1" x14ac:dyDescent="0.15">
      <c r="A76" s="683"/>
      <c r="B76" s="684"/>
      <c r="C76" s="684"/>
      <c r="D76" s="688"/>
      <c r="E76" s="688"/>
      <c r="F76" s="688"/>
      <c r="G76" s="688"/>
      <c r="H76" s="688"/>
      <c r="I76" s="688"/>
      <c r="J76" s="688"/>
      <c r="K76" s="638"/>
      <c r="L76" s="638"/>
      <c r="M76" s="638"/>
      <c r="N76" s="638"/>
      <c r="O76" s="638"/>
      <c r="P76" s="638"/>
      <c r="Q76" s="638"/>
      <c r="R76" s="638"/>
      <c r="S76" s="654"/>
      <c r="T76" s="654"/>
      <c r="U76" s="654"/>
      <c r="V76" s="654"/>
      <c r="W76" s="654"/>
      <c r="X76" s="654"/>
      <c r="Y76" s="654"/>
      <c r="Z76" s="654"/>
      <c r="AA76" s="654"/>
      <c r="AB76" s="654"/>
      <c r="AC76" s="638"/>
      <c r="AD76" s="638"/>
      <c r="AE76" s="638"/>
      <c r="AF76" s="638"/>
      <c r="AG76" s="638"/>
      <c r="AH76" s="638"/>
      <c r="AI76" s="638"/>
      <c r="AJ76" s="638"/>
      <c r="AK76" s="654"/>
      <c r="AL76" s="654"/>
      <c r="AM76" s="654"/>
      <c r="AN76" s="654"/>
      <c r="AO76" s="654"/>
      <c r="AP76" s="654"/>
      <c r="AQ76" s="654"/>
      <c r="AR76" s="654"/>
      <c r="AS76" s="654"/>
      <c r="AT76" s="654"/>
      <c r="AU76" s="667" t="s">
        <v>33</v>
      </c>
      <c r="AV76" s="667"/>
      <c r="AW76" s="667"/>
      <c r="AX76" s="667"/>
      <c r="AY76" s="667"/>
      <c r="AZ76" s="667"/>
      <c r="BA76" s="667"/>
      <c r="BB76" s="667"/>
      <c r="BC76" s="667"/>
      <c r="BD76" s="667"/>
      <c r="BE76" s="667"/>
      <c r="BF76" s="668"/>
      <c r="BG76" s="474"/>
      <c r="BH76" s="474"/>
      <c r="BI76" s="505"/>
      <c r="BJ76" s="505"/>
      <c r="BK76" s="505"/>
      <c r="BL76" s="505"/>
      <c r="BM76" s="505"/>
      <c r="BN76" s="505"/>
      <c r="BO76" s="505"/>
      <c r="BP76" s="505"/>
      <c r="BQ76" s="505"/>
      <c r="BR76" s="505"/>
      <c r="BS76" s="505"/>
      <c r="BT76" s="505"/>
      <c r="BU76" s="505"/>
      <c r="BV76" s="505"/>
      <c r="BW76" s="505"/>
      <c r="BX76" s="505"/>
      <c r="BY76" s="505"/>
      <c r="BZ76" s="505"/>
      <c r="CA76" s="505"/>
      <c r="CB76" s="505"/>
      <c r="CC76" s="505"/>
      <c r="CD76" s="505"/>
      <c r="CE76" s="505"/>
      <c r="CF76" s="505"/>
      <c r="CG76" s="505"/>
      <c r="CH76" s="505"/>
      <c r="CI76" s="505"/>
      <c r="CJ76" s="505"/>
      <c r="CK76" s="505"/>
      <c r="CL76" s="505"/>
      <c r="CM76" s="505"/>
      <c r="CN76" s="505"/>
      <c r="CO76" s="505"/>
      <c r="CP76" s="505"/>
      <c r="CQ76" s="505"/>
      <c r="CR76" s="505"/>
      <c r="CT76" s="1294"/>
      <c r="CU76" s="1295"/>
      <c r="CV76" s="1295"/>
      <c r="CW76" s="1295"/>
      <c r="CX76" s="1295"/>
      <c r="CY76" s="1295"/>
      <c r="CZ76" s="1295"/>
      <c r="DA76" s="1296"/>
      <c r="DB76" s="1064"/>
      <c r="DC76" s="1065"/>
      <c r="DD76" s="1065"/>
      <c r="DE76" s="1065"/>
      <c r="DF76" s="1065"/>
      <c r="DG76" s="1066"/>
      <c r="DH76" s="616"/>
      <c r="DI76" s="616"/>
      <c r="DJ76" s="616"/>
      <c r="DK76" s="616"/>
      <c r="DL76" s="616"/>
      <c r="DM76" s="616"/>
      <c r="DN76" s="616"/>
      <c r="DO76" s="616"/>
      <c r="DP76" s="616"/>
      <c r="DQ76" s="616"/>
      <c r="DR76" s="616"/>
      <c r="DS76" s="616"/>
      <c r="DT76" s="616"/>
      <c r="DU76" s="616"/>
      <c r="DV76" s="616"/>
      <c r="DW76" s="616"/>
      <c r="DX76" s="616"/>
      <c r="DY76" s="616"/>
      <c r="DZ76" s="616"/>
      <c r="EA76" s="616"/>
      <c r="EB76" s="616"/>
      <c r="EC76" s="616"/>
      <c r="ED76" s="616"/>
      <c r="EE76" s="616"/>
      <c r="EF76" s="616"/>
      <c r="EG76" s="718"/>
      <c r="EH76" s="718"/>
      <c r="EI76" s="718"/>
      <c r="EJ76" s="718"/>
      <c r="EK76" s="718"/>
      <c r="EL76" s="718"/>
      <c r="EM76" s="718"/>
      <c r="EN76" s="718"/>
      <c r="EO76" s="718"/>
      <c r="EP76" s="718"/>
      <c r="EQ76" s="718"/>
      <c r="ER76" s="718"/>
      <c r="ES76" s="718"/>
      <c r="ET76" s="718"/>
      <c r="EU76" s="718"/>
      <c r="EV76" s="718"/>
      <c r="EW76" s="718"/>
      <c r="EX76" s="719"/>
      <c r="EY76" s="719"/>
      <c r="EZ76" s="719"/>
      <c r="FA76" s="719"/>
      <c r="FB76" s="719"/>
      <c r="FC76" s="719"/>
      <c r="FD76" s="861"/>
      <c r="FE76" s="609"/>
      <c r="FF76" s="609"/>
      <c r="FG76" s="609"/>
      <c r="FH76" s="609"/>
      <c r="FI76" s="810"/>
      <c r="FJ76" s="475"/>
    </row>
    <row r="77" spans="1:193" ht="4.5" customHeight="1" x14ac:dyDescent="0.15">
      <c r="A77" s="683"/>
      <c r="B77" s="684"/>
      <c r="C77" s="684"/>
      <c r="D77" s="688"/>
      <c r="E77" s="688"/>
      <c r="F77" s="688"/>
      <c r="G77" s="688"/>
      <c r="H77" s="688"/>
      <c r="I77" s="688"/>
      <c r="J77" s="688"/>
      <c r="K77" s="638" t="s">
        <v>32</v>
      </c>
      <c r="L77" s="638"/>
      <c r="M77" s="638"/>
      <c r="N77" s="638"/>
      <c r="O77" s="638"/>
      <c r="P77" s="638"/>
      <c r="Q77" s="638"/>
      <c r="R77" s="638"/>
      <c r="S77" s="654" t="str">
        <f>IF(入力シート!$E$36="","",入力シート!$E$36)</f>
        <v/>
      </c>
      <c r="T77" s="654"/>
      <c r="U77" s="654"/>
      <c r="V77" s="654"/>
      <c r="W77" s="654"/>
      <c r="X77" s="654"/>
      <c r="Y77" s="654"/>
      <c r="Z77" s="654"/>
      <c r="AA77" s="654"/>
      <c r="AB77" s="654"/>
      <c r="AC77" s="638" t="s">
        <v>5</v>
      </c>
      <c r="AD77" s="638"/>
      <c r="AE77" s="638"/>
      <c r="AF77" s="638"/>
      <c r="AG77" s="638"/>
      <c r="AH77" s="638"/>
      <c r="AI77" s="638"/>
      <c r="AJ77" s="638"/>
      <c r="AK77" s="654" t="str">
        <f>IF(入力シート!$F$36="","",入力シート!$F$36)</f>
        <v/>
      </c>
      <c r="AL77" s="654"/>
      <c r="AM77" s="654"/>
      <c r="AN77" s="654"/>
      <c r="AO77" s="654"/>
      <c r="AP77" s="654"/>
      <c r="AQ77" s="654"/>
      <c r="AR77" s="654"/>
      <c r="AS77" s="654"/>
      <c r="AT77" s="654"/>
      <c r="AU77" s="669"/>
      <c r="AV77" s="669"/>
      <c r="AW77" s="669"/>
      <c r="AX77" s="669"/>
      <c r="AY77" s="669"/>
      <c r="AZ77" s="669"/>
      <c r="BA77" s="669"/>
      <c r="BB77" s="669"/>
      <c r="BC77" s="669"/>
      <c r="BD77" s="669"/>
      <c r="BE77" s="669"/>
      <c r="BF77" s="670"/>
      <c r="BG77" s="474"/>
      <c r="BH77" s="474"/>
      <c r="BI77" s="505"/>
      <c r="BJ77" s="505"/>
      <c r="BK77" s="505"/>
      <c r="BL77" s="505"/>
      <c r="BM77" s="505"/>
      <c r="BN77" s="505"/>
      <c r="BO77" s="505"/>
      <c r="BP77" s="505"/>
      <c r="BQ77" s="505"/>
      <c r="BR77" s="505"/>
      <c r="BS77" s="505"/>
      <c r="BT77" s="505"/>
      <c r="BU77" s="505"/>
      <c r="BV77" s="505"/>
      <c r="BW77" s="505"/>
      <c r="BX77" s="505"/>
      <c r="BY77" s="505"/>
      <c r="BZ77" s="505"/>
      <c r="CA77" s="505"/>
      <c r="CB77" s="505"/>
      <c r="CC77" s="505"/>
      <c r="CD77" s="505"/>
      <c r="CE77" s="505"/>
      <c r="CF77" s="505"/>
      <c r="CG77" s="505"/>
      <c r="CH77" s="505"/>
      <c r="CI77" s="505"/>
      <c r="CJ77" s="505"/>
      <c r="CK77" s="505"/>
      <c r="CL77" s="505"/>
      <c r="CM77" s="505"/>
      <c r="CN77" s="505"/>
      <c r="CO77" s="505"/>
      <c r="CP77" s="505"/>
      <c r="CQ77" s="505"/>
      <c r="CR77" s="505"/>
      <c r="CT77" s="1294"/>
      <c r="CU77" s="1295"/>
      <c r="CV77" s="1295"/>
      <c r="CW77" s="1295"/>
      <c r="CX77" s="1295"/>
      <c r="CY77" s="1295"/>
      <c r="CZ77" s="1295"/>
      <c r="DA77" s="1296"/>
      <c r="DB77" s="1064"/>
      <c r="DC77" s="1065"/>
      <c r="DD77" s="1065"/>
      <c r="DE77" s="1065"/>
      <c r="DF77" s="1065"/>
      <c r="DG77" s="1066"/>
      <c r="DH77" s="616"/>
      <c r="DI77" s="616"/>
      <c r="DJ77" s="616"/>
      <c r="DK77" s="616"/>
      <c r="DL77" s="616"/>
      <c r="DM77" s="616"/>
      <c r="DN77" s="616"/>
      <c r="DO77" s="616"/>
      <c r="DP77" s="616"/>
      <c r="DQ77" s="616"/>
      <c r="DR77" s="616"/>
      <c r="DS77" s="616"/>
      <c r="DT77" s="616"/>
      <c r="DU77" s="616"/>
      <c r="DV77" s="616"/>
      <c r="DW77" s="616"/>
      <c r="DX77" s="616"/>
      <c r="DY77" s="616"/>
      <c r="DZ77" s="616"/>
      <c r="EA77" s="616"/>
      <c r="EB77" s="616"/>
      <c r="EC77" s="616"/>
      <c r="ED77" s="616"/>
      <c r="EE77" s="616"/>
      <c r="EF77" s="616"/>
      <c r="EG77" s="718"/>
      <c r="EH77" s="718"/>
      <c r="EI77" s="718"/>
      <c r="EJ77" s="718"/>
      <c r="EK77" s="718"/>
      <c r="EL77" s="718"/>
      <c r="EM77" s="718"/>
      <c r="EN77" s="718"/>
      <c r="EO77" s="718"/>
      <c r="EP77" s="718"/>
      <c r="EQ77" s="718"/>
      <c r="ER77" s="718"/>
      <c r="ES77" s="718"/>
      <c r="ET77" s="718"/>
      <c r="EU77" s="718"/>
      <c r="EV77" s="718"/>
      <c r="EW77" s="718"/>
      <c r="EX77" s="719"/>
      <c r="EY77" s="719"/>
      <c r="EZ77" s="719"/>
      <c r="FA77" s="719"/>
      <c r="FB77" s="719"/>
      <c r="FC77" s="719"/>
      <c r="FD77" s="861"/>
      <c r="FE77" s="609"/>
      <c r="FF77" s="609"/>
      <c r="FG77" s="609"/>
      <c r="FH77" s="609"/>
      <c r="FI77" s="810"/>
      <c r="FJ77" s="475"/>
    </row>
    <row r="78" spans="1:193" ht="4.5" customHeight="1" x14ac:dyDescent="0.15">
      <c r="A78" s="683"/>
      <c r="B78" s="684"/>
      <c r="C78" s="684"/>
      <c r="D78" s="688"/>
      <c r="E78" s="688"/>
      <c r="F78" s="688"/>
      <c r="G78" s="688"/>
      <c r="H78" s="688"/>
      <c r="I78" s="688"/>
      <c r="J78" s="688"/>
      <c r="K78" s="638"/>
      <c r="L78" s="638"/>
      <c r="M78" s="638"/>
      <c r="N78" s="638"/>
      <c r="O78" s="638"/>
      <c r="P78" s="638"/>
      <c r="Q78" s="638"/>
      <c r="R78" s="638"/>
      <c r="S78" s="654"/>
      <c r="T78" s="654"/>
      <c r="U78" s="654"/>
      <c r="V78" s="654"/>
      <c r="W78" s="654"/>
      <c r="X78" s="654"/>
      <c r="Y78" s="654"/>
      <c r="Z78" s="654"/>
      <c r="AA78" s="654"/>
      <c r="AB78" s="654"/>
      <c r="AC78" s="638"/>
      <c r="AD78" s="638"/>
      <c r="AE78" s="638"/>
      <c r="AF78" s="638"/>
      <c r="AG78" s="638"/>
      <c r="AH78" s="638"/>
      <c r="AI78" s="638"/>
      <c r="AJ78" s="638"/>
      <c r="AK78" s="654"/>
      <c r="AL78" s="654"/>
      <c r="AM78" s="654"/>
      <c r="AN78" s="654"/>
      <c r="AO78" s="654"/>
      <c r="AP78" s="654"/>
      <c r="AQ78" s="654"/>
      <c r="AR78" s="654"/>
      <c r="AS78" s="654"/>
      <c r="AT78" s="654"/>
      <c r="AU78" s="1163" t="str">
        <f>入力シート!$O$28</f>
        <v/>
      </c>
      <c r="AV78" s="1163"/>
      <c r="AW78" s="1163"/>
      <c r="AX78" s="1163"/>
      <c r="AY78" s="1163"/>
      <c r="AZ78" s="1163"/>
      <c r="BA78" s="1163"/>
      <c r="BB78" s="1163"/>
      <c r="BC78" s="1163"/>
      <c r="BD78" s="1163"/>
      <c r="BE78" s="1163"/>
      <c r="BF78" s="1164"/>
      <c r="BG78" s="474"/>
      <c r="BH78" s="474"/>
      <c r="BI78" s="505"/>
      <c r="BJ78" s="505"/>
      <c r="BK78" s="505"/>
      <c r="BL78" s="505"/>
      <c r="BM78" s="505"/>
      <c r="BN78" s="505"/>
      <c r="BO78" s="505"/>
      <c r="BP78" s="505"/>
      <c r="BQ78" s="505"/>
      <c r="BR78" s="505"/>
      <c r="BS78" s="505"/>
      <c r="BT78" s="505"/>
      <c r="BU78" s="505"/>
      <c r="BV78" s="505"/>
      <c r="BW78" s="505"/>
      <c r="BX78" s="505"/>
      <c r="BY78" s="505"/>
      <c r="BZ78" s="505"/>
      <c r="CA78" s="505"/>
      <c r="CB78" s="505"/>
      <c r="CC78" s="505"/>
      <c r="CD78" s="505"/>
      <c r="CE78" s="505"/>
      <c r="CF78" s="505"/>
      <c r="CG78" s="505"/>
      <c r="CH78" s="505"/>
      <c r="CI78" s="505"/>
      <c r="CJ78" s="505"/>
      <c r="CK78" s="505"/>
      <c r="CL78" s="505"/>
      <c r="CM78" s="505"/>
      <c r="CN78" s="505"/>
      <c r="CO78" s="505"/>
      <c r="CP78" s="505"/>
      <c r="CQ78" s="505"/>
      <c r="CR78" s="505"/>
      <c r="CT78" s="1294"/>
      <c r="CU78" s="1295"/>
      <c r="CV78" s="1295"/>
      <c r="CW78" s="1295"/>
      <c r="CX78" s="1295"/>
      <c r="CY78" s="1295"/>
      <c r="CZ78" s="1295"/>
      <c r="DA78" s="1296"/>
      <c r="DB78" s="1064"/>
      <c r="DC78" s="1065"/>
      <c r="DD78" s="1065"/>
      <c r="DE78" s="1065"/>
      <c r="DF78" s="1065"/>
      <c r="DG78" s="1066"/>
      <c r="DH78" s="616"/>
      <c r="DI78" s="616"/>
      <c r="DJ78" s="616"/>
      <c r="DK78" s="616"/>
      <c r="DL78" s="616"/>
      <c r="DM78" s="616"/>
      <c r="DN78" s="616"/>
      <c r="DO78" s="616"/>
      <c r="DP78" s="616"/>
      <c r="DQ78" s="616"/>
      <c r="DR78" s="616"/>
      <c r="DS78" s="616"/>
      <c r="DT78" s="616"/>
      <c r="DU78" s="616"/>
      <c r="DV78" s="616"/>
      <c r="DW78" s="616"/>
      <c r="DX78" s="616"/>
      <c r="DY78" s="616"/>
      <c r="DZ78" s="616"/>
      <c r="EA78" s="616"/>
      <c r="EB78" s="616"/>
      <c r="EC78" s="616"/>
      <c r="ED78" s="616"/>
      <c r="EE78" s="616"/>
      <c r="EF78" s="616"/>
      <c r="EG78" s="718"/>
      <c r="EH78" s="718"/>
      <c r="EI78" s="718"/>
      <c r="EJ78" s="718"/>
      <c r="EK78" s="718"/>
      <c r="EL78" s="718"/>
      <c r="EM78" s="718"/>
      <c r="EN78" s="718"/>
      <c r="EO78" s="718"/>
      <c r="EP78" s="718"/>
      <c r="EQ78" s="718"/>
      <c r="ER78" s="718"/>
      <c r="ES78" s="718"/>
      <c r="ET78" s="718"/>
      <c r="EU78" s="718"/>
      <c r="EV78" s="718"/>
      <c r="EW78" s="718"/>
      <c r="EX78" s="719"/>
      <c r="EY78" s="719"/>
      <c r="EZ78" s="719"/>
      <c r="FA78" s="719"/>
      <c r="FB78" s="719"/>
      <c r="FC78" s="719"/>
      <c r="FD78" s="861"/>
      <c r="FE78" s="609"/>
      <c r="FF78" s="609"/>
      <c r="FG78" s="609"/>
      <c r="FH78" s="609"/>
      <c r="FI78" s="810"/>
      <c r="FJ78" s="475"/>
    </row>
    <row r="79" spans="1:193" ht="4.5" customHeight="1" x14ac:dyDescent="0.15">
      <c r="A79" s="683"/>
      <c r="B79" s="684"/>
      <c r="C79" s="684"/>
      <c r="D79" s="688"/>
      <c r="E79" s="688"/>
      <c r="F79" s="688"/>
      <c r="G79" s="688"/>
      <c r="H79" s="688"/>
      <c r="I79" s="688"/>
      <c r="J79" s="688"/>
      <c r="K79" s="638"/>
      <c r="L79" s="638"/>
      <c r="M79" s="638"/>
      <c r="N79" s="638"/>
      <c r="O79" s="638"/>
      <c r="P79" s="638"/>
      <c r="Q79" s="638"/>
      <c r="R79" s="638"/>
      <c r="S79" s="654"/>
      <c r="T79" s="654"/>
      <c r="U79" s="654"/>
      <c r="V79" s="654"/>
      <c r="W79" s="654"/>
      <c r="X79" s="654"/>
      <c r="Y79" s="654"/>
      <c r="Z79" s="654"/>
      <c r="AA79" s="654"/>
      <c r="AB79" s="654"/>
      <c r="AC79" s="638"/>
      <c r="AD79" s="638"/>
      <c r="AE79" s="638"/>
      <c r="AF79" s="638"/>
      <c r="AG79" s="638"/>
      <c r="AH79" s="638"/>
      <c r="AI79" s="638"/>
      <c r="AJ79" s="638"/>
      <c r="AK79" s="654"/>
      <c r="AL79" s="654"/>
      <c r="AM79" s="654"/>
      <c r="AN79" s="654"/>
      <c r="AO79" s="654"/>
      <c r="AP79" s="654"/>
      <c r="AQ79" s="654"/>
      <c r="AR79" s="654"/>
      <c r="AS79" s="654"/>
      <c r="AT79" s="654"/>
      <c r="AU79" s="654"/>
      <c r="AV79" s="654"/>
      <c r="AW79" s="654"/>
      <c r="AX79" s="654"/>
      <c r="AY79" s="654"/>
      <c r="AZ79" s="654"/>
      <c r="BA79" s="654"/>
      <c r="BB79" s="654"/>
      <c r="BC79" s="654"/>
      <c r="BD79" s="654"/>
      <c r="BE79" s="654"/>
      <c r="BF79" s="747"/>
      <c r="BG79" s="474"/>
      <c r="BH79" s="474"/>
      <c r="BI79" s="505"/>
      <c r="BJ79" s="505"/>
      <c r="BK79" s="505"/>
      <c r="BL79" s="505"/>
      <c r="BM79" s="505"/>
      <c r="BN79" s="505"/>
      <c r="BO79" s="505"/>
      <c r="BP79" s="505"/>
      <c r="BQ79" s="505"/>
      <c r="BR79" s="505"/>
      <c r="BS79" s="505"/>
      <c r="BT79" s="505"/>
      <c r="BU79" s="505"/>
      <c r="BV79" s="505"/>
      <c r="BW79" s="505"/>
      <c r="BX79" s="505"/>
      <c r="BY79" s="505"/>
      <c r="BZ79" s="505"/>
      <c r="CA79" s="505"/>
      <c r="CB79" s="505"/>
      <c r="CC79" s="505"/>
      <c r="CD79" s="505"/>
      <c r="CE79" s="505"/>
      <c r="CF79" s="505"/>
      <c r="CG79" s="505"/>
      <c r="CH79" s="505"/>
      <c r="CI79" s="505"/>
      <c r="CJ79" s="505"/>
      <c r="CK79" s="505"/>
      <c r="CL79" s="505"/>
      <c r="CM79" s="505"/>
      <c r="CN79" s="505"/>
      <c r="CO79" s="505"/>
      <c r="CP79" s="505"/>
      <c r="CQ79" s="505"/>
      <c r="CR79" s="505"/>
      <c r="CT79" s="1294"/>
      <c r="CU79" s="1295"/>
      <c r="CV79" s="1295"/>
      <c r="CW79" s="1295"/>
      <c r="CX79" s="1295"/>
      <c r="CY79" s="1295"/>
      <c r="CZ79" s="1295"/>
      <c r="DA79" s="1296"/>
      <c r="DB79" s="1064"/>
      <c r="DC79" s="1065"/>
      <c r="DD79" s="1065"/>
      <c r="DE79" s="1065"/>
      <c r="DF79" s="1065"/>
      <c r="DG79" s="1066"/>
      <c r="DH79" s="616"/>
      <c r="DI79" s="616"/>
      <c r="DJ79" s="616"/>
      <c r="DK79" s="616"/>
      <c r="DL79" s="616"/>
      <c r="DM79" s="616"/>
      <c r="DN79" s="616"/>
      <c r="DO79" s="616"/>
      <c r="DP79" s="616"/>
      <c r="DQ79" s="616"/>
      <c r="DR79" s="616"/>
      <c r="DS79" s="616"/>
      <c r="DT79" s="616"/>
      <c r="DU79" s="616"/>
      <c r="DV79" s="616"/>
      <c r="DW79" s="616"/>
      <c r="DX79" s="616"/>
      <c r="DY79" s="616"/>
      <c r="DZ79" s="616"/>
      <c r="EA79" s="616"/>
      <c r="EB79" s="616"/>
      <c r="EC79" s="616"/>
      <c r="ED79" s="616"/>
      <c r="EE79" s="616"/>
      <c r="EF79" s="616"/>
      <c r="EG79" s="718"/>
      <c r="EH79" s="718"/>
      <c r="EI79" s="718"/>
      <c r="EJ79" s="718"/>
      <c r="EK79" s="718"/>
      <c r="EL79" s="718"/>
      <c r="EM79" s="718"/>
      <c r="EN79" s="718"/>
      <c r="EO79" s="718"/>
      <c r="EP79" s="718"/>
      <c r="EQ79" s="718"/>
      <c r="ER79" s="718"/>
      <c r="ES79" s="718"/>
      <c r="ET79" s="718"/>
      <c r="EU79" s="718"/>
      <c r="EV79" s="718"/>
      <c r="EW79" s="718"/>
      <c r="EX79" s="719"/>
      <c r="EY79" s="719"/>
      <c r="EZ79" s="719"/>
      <c r="FA79" s="719"/>
      <c r="FB79" s="719"/>
      <c r="FC79" s="719"/>
      <c r="FD79" s="861"/>
      <c r="FE79" s="609"/>
      <c r="FF79" s="609"/>
      <c r="FG79" s="609"/>
      <c r="FH79" s="609"/>
      <c r="FI79" s="810"/>
      <c r="FJ79" s="475"/>
    </row>
    <row r="80" spans="1:193" ht="4.5" customHeight="1" x14ac:dyDescent="0.15">
      <c r="A80" s="683"/>
      <c r="B80" s="684"/>
      <c r="C80" s="684"/>
      <c r="D80" s="688"/>
      <c r="E80" s="688"/>
      <c r="F80" s="688"/>
      <c r="G80" s="688"/>
      <c r="H80" s="688"/>
      <c r="I80" s="688"/>
      <c r="J80" s="688"/>
      <c r="K80" s="638"/>
      <c r="L80" s="638"/>
      <c r="M80" s="638"/>
      <c r="N80" s="638"/>
      <c r="O80" s="638"/>
      <c r="P80" s="638"/>
      <c r="Q80" s="638"/>
      <c r="R80" s="638"/>
      <c r="S80" s="654"/>
      <c r="T80" s="654"/>
      <c r="U80" s="654"/>
      <c r="V80" s="654"/>
      <c r="W80" s="654"/>
      <c r="X80" s="654"/>
      <c r="Y80" s="654"/>
      <c r="Z80" s="654"/>
      <c r="AA80" s="654"/>
      <c r="AB80" s="654"/>
      <c r="AC80" s="638"/>
      <c r="AD80" s="638"/>
      <c r="AE80" s="638"/>
      <c r="AF80" s="638"/>
      <c r="AG80" s="638"/>
      <c r="AH80" s="638"/>
      <c r="AI80" s="638"/>
      <c r="AJ80" s="638"/>
      <c r="AK80" s="654"/>
      <c r="AL80" s="654"/>
      <c r="AM80" s="654"/>
      <c r="AN80" s="654"/>
      <c r="AO80" s="654"/>
      <c r="AP80" s="654"/>
      <c r="AQ80" s="654"/>
      <c r="AR80" s="654"/>
      <c r="AS80" s="654"/>
      <c r="AT80" s="654"/>
      <c r="AU80" s="654"/>
      <c r="AV80" s="654"/>
      <c r="AW80" s="654"/>
      <c r="AX80" s="654"/>
      <c r="AY80" s="654"/>
      <c r="AZ80" s="654"/>
      <c r="BA80" s="654"/>
      <c r="BB80" s="654"/>
      <c r="BC80" s="654"/>
      <c r="BD80" s="654"/>
      <c r="BE80" s="654"/>
      <c r="BF80" s="747"/>
      <c r="BG80" s="474"/>
      <c r="BH80" s="474"/>
      <c r="BI80" s="505"/>
      <c r="BJ80" s="505"/>
      <c r="BK80" s="505"/>
      <c r="BL80" s="505"/>
      <c r="BM80" s="505"/>
      <c r="BN80" s="505"/>
      <c r="BO80" s="505"/>
      <c r="BP80" s="505"/>
      <c r="BQ80" s="505"/>
      <c r="BR80" s="505"/>
      <c r="BS80" s="505"/>
      <c r="BT80" s="505"/>
      <c r="BU80" s="505"/>
      <c r="BV80" s="505"/>
      <c r="BW80" s="505"/>
      <c r="BX80" s="505"/>
      <c r="BY80" s="505"/>
      <c r="BZ80" s="505"/>
      <c r="CA80" s="505"/>
      <c r="CB80" s="505"/>
      <c r="CC80" s="505"/>
      <c r="CD80" s="505"/>
      <c r="CE80" s="505"/>
      <c r="CF80" s="505"/>
      <c r="CG80" s="505"/>
      <c r="CH80" s="505"/>
      <c r="CI80" s="505"/>
      <c r="CJ80" s="505"/>
      <c r="CK80" s="505"/>
      <c r="CL80" s="505"/>
      <c r="CM80" s="505"/>
      <c r="CN80" s="505"/>
      <c r="CO80" s="505"/>
      <c r="CP80" s="505"/>
      <c r="CQ80" s="505"/>
      <c r="CR80" s="505"/>
      <c r="CT80" s="1294"/>
      <c r="CU80" s="1295"/>
      <c r="CV80" s="1295"/>
      <c r="CW80" s="1295"/>
      <c r="CX80" s="1295"/>
      <c r="CY80" s="1295"/>
      <c r="CZ80" s="1295"/>
      <c r="DA80" s="1296"/>
      <c r="DB80" s="1067"/>
      <c r="DC80" s="1068"/>
      <c r="DD80" s="1068"/>
      <c r="DE80" s="1068"/>
      <c r="DF80" s="1068"/>
      <c r="DG80" s="1069"/>
      <c r="DH80" s="616"/>
      <c r="DI80" s="616"/>
      <c r="DJ80" s="616"/>
      <c r="DK80" s="616"/>
      <c r="DL80" s="616"/>
      <c r="DM80" s="616"/>
      <c r="DN80" s="616"/>
      <c r="DO80" s="616"/>
      <c r="DP80" s="616"/>
      <c r="DQ80" s="616"/>
      <c r="DR80" s="616"/>
      <c r="DS80" s="616"/>
      <c r="DT80" s="616"/>
      <c r="DU80" s="616"/>
      <c r="DV80" s="616"/>
      <c r="DW80" s="616"/>
      <c r="DX80" s="616"/>
      <c r="DY80" s="616"/>
      <c r="DZ80" s="616"/>
      <c r="EA80" s="616"/>
      <c r="EB80" s="616"/>
      <c r="EC80" s="616"/>
      <c r="ED80" s="616"/>
      <c r="EE80" s="616"/>
      <c r="EF80" s="616"/>
      <c r="EG80" s="718"/>
      <c r="EH80" s="718"/>
      <c r="EI80" s="718"/>
      <c r="EJ80" s="718"/>
      <c r="EK80" s="718"/>
      <c r="EL80" s="718"/>
      <c r="EM80" s="718"/>
      <c r="EN80" s="718"/>
      <c r="EO80" s="718"/>
      <c r="EP80" s="718"/>
      <c r="EQ80" s="718"/>
      <c r="ER80" s="718"/>
      <c r="ES80" s="718"/>
      <c r="ET80" s="718"/>
      <c r="EU80" s="718"/>
      <c r="EV80" s="718"/>
      <c r="EW80" s="718"/>
      <c r="EX80" s="719"/>
      <c r="EY80" s="719"/>
      <c r="EZ80" s="719"/>
      <c r="FA80" s="719"/>
      <c r="FB80" s="719"/>
      <c r="FC80" s="719"/>
      <c r="FD80" s="863"/>
      <c r="FE80" s="864"/>
      <c r="FF80" s="864"/>
      <c r="FG80" s="864"/>
      <c r="FH80" s="864"/>
      <c r="FI80" s="811"/>
      <c r="FJ80" s="475"/>
    </row>
    <row r="81" spans="1:193" ht="4.5" customHeight="1" x14ac:dyDescent="0.15">
      <c r="A81" s="685"/>
      <c r="B81" s="686"/>
      <c r="C81" s="686"/>
      <c r="D81" s="1172" t="s">
        <v>5</v>
      </c>
      <c r="E81" s="630"/>
      <c r="F81" s="630"/>
      <c r="G81" s="630"/>
      <c r="H81" s="630"/>
      <c r="I81" s="630"/>
      <c r="J81" s="631"/>
      <c r="K81" s="638" t="s">
        <v>379</v>
      </c>
      <c r="L81" s="638"/>
      <c r="M81" s="638"/>
      <c r="N81" s="638"/>
      <c r="O81" s="638"/>
      <c r="P81" s="638"/>
      <c r="Q81" s="638"/>
      <c r="R81" s="638"/>
      <c r="S81" s="638" t="s">
        <v>99</v>
      </c>
      <c r="T81" s="638"/>
      <c r="U81" s="638"/>
      <c r="V81" s="638"/>
      <c r="W81" s="638"/>
      <c r="X81" s="638"/>
      <c r="Y81" s="638"/>
      <c r="Z81" s="638"/>
      <c r="AA81" s="638"/>
      <c r="AB81" s="638"/>
      <c r="AC81" s="638" t="s">
        <v>101</v>
      </c>
      <c r="AD81" s="638"/>
      <c r="AE81" s="638"/>
      <c r="AF81" s="638"/>
      <c r="AG81" s="638"/>
      <c r="AH81" s="638"/>
      <c r="AI81" s="638"/>
      <c r="AJ81" s="638"/>
      <c r="AK81" s="638"/>
      <c r="AL81" s="638" t="s">
        <v>130</v>
      </c>
      <c r="AM81" s="638"/>
      <c r="AN81" s="638"/>
      <c r="AO81" s="638"/>
      <c r="AP81" s="638"/>
      <c r="AQ81" s="638"/>
      <c r="AR81" s="638"/>
      <c r="AS81" s="638"/>
      <c r="AT81" s="638"/>
      <c r="AU81" s="621" t="s">
        <v>34</v>
      </c>
      <c r="AV81" s="621"/>
      <c r="AW81" s="621"/>
      <c r="AX81" s="621"/>
      <c r="AY81" s="621"/>
      <c r="AZ81" s="621"/>
      <c r="BA81" s="621"/>
      <c r="BB81" s="621"/>
      <c r="BC81" s="621"/>
      <c r="BD81" s="621"/>
      <c r="BE81" s="621"/>
      <c r="BF81" s="622"/>
      <c r="BG81" s="474"/>
      <c r="BH81" s="474"/>
      <c r="BI81" s="505"/>
      <c r="BJ81" s="505"/>
      <c r="BK81" s="505"/>
      <c r="BL81" s="505"/>
      <c r="BM81" s="505"/>
      <c r="BN81" s="505"/>
      <c r="BO81" s="505"/>
      <c r="BP81" s="505"/>
      <c r="BQ81" s="505"/>
      <c r="BR81" s="505"/>
      <c r="BS81" s="505"/>
      <c r="BT81" s="505"/>
      <c r="BU81" s="505"/>
      <c r="BV81" s="505"/>
      <c r="BW81" s="505"/>
      <c r="BX81" s="505"/>
      <c r="BY81" s="505"/>
      <c r="BZ81" s="505"/>
      <c r="CA81" s="505"/>
      <c r="CB81" s="505"/>
      <c r="CC81" s="505"/>
      <c r="CD81" s="505"/>
      <c r="CE81" s="505"/>
      <c r="CF81" s="505"/>
      <c r="CG81" s="505"/>
      <c r="CH81" s="505"/>
      <c r="CI81" s="505"/>
      <c r="CJ81" s="505"/>
      <c r="CK81" s="505"/>
      <c r="CL81" s="505"/>
      <c r="CM81" s="505"/>
      <c r="CN81" s="505"/>
      <c r="CO81" s="505"/>
      <c r="CP81" s="505"/>
      <c r="CQ81" s="505"/>
      <c r="CR81" s="505"/>
      <c r="CT81" s="1294"/>
      <c r="CU81" s="1295"/>
      <c r="CV81" s="1295"/>
      <c r="CW81" s="1295"/>
      <c r="CX81" s="1295"/>
      <c r="CY81" s="1295"/>
      <c r="CZ81" s="1295"/>
      <c r="DA81" s="1296"/>
      <c r="DB81" s="1457"/>
      <c r="DC81" s="1458"/>
      <c r="DD81" s="1458"/>
      <c r="DE81" s="1458"/>
      <c r="DF81" s="1458"/>
      <c r="DG81" s="1458"/>
      <c r="DH81" s="1458"/>
      <c r="DI81" s="1458"/>
      <c r="DJ81" s="1458"/>
      <c r="DK81" s="1458"/>
      <c r="DL81" s="1458"/>
      <c r="DM81" s="1458"/>
      <c r="DN81" s="1458"/>
      <c r="DO81" s="1458"/>
      <c r="DP81" s="1458"/>
      <c r="DQ81" s="1458"/>
      <c r="DR81" s="1458"/>
      <c r="DS81" s="1458"/>
      <c r="DT81" s="1458"/>
      <c r="DU81" s="1458"/>
      <c r="DV81" s="1458"/>
      <c r="DW81" s="1458"/>
      <c r="DX81" s="1458"/>
      <c r="DY81" s="1458"/>
      <c r="DZ81" s="1458"/>
      <c r="EA81" s="1458"/>
      <c r="EB81" s="1458"/>
      <c r="EC81" s="1458"/>
      <c r="ED81" s="1458"/>
      <c r="EE81" s="1458"/>
      <c r="EF81" s="1458"/>
      <c r="EG81" s="1458"/>
      <c r="EH81" s="1458"/>
      <c r="EI81" s="1458"/>
      <c r="EJ81" s="1458"/>
      <c r="EK81" s="1459"/>
      <c r="EL81" s="731" t="s">
        <v>391</v>
      </c>
      <c r="EM81" s="732"/>
      <c r="EN81" s="732"/>
      <c r="EO81" s="732"/>
      <c r="EP81" s="732"/>
      <c r="EQ81" s="732"/>
      <c r="ER81" s="732"/>
      <c r="ES81" s="732"/>
      <c r="ET81" s="732"/>
      <c r="EU81" s="732"/>
      <c r="EV81" s="732"/>
      <c r="EW81" s="733"/>
      <c r="EX81" s="737" t="s">
        <v>28</v>
      </c>
      <c r="EY81" s="732"/>
      <c r="EZ81" s="732"/>
      <c r="FA81" s="732"/>
      <c r="FB81" s="732"/>
      <c r="FC81" s="732"/>
      <c r="FD81" s="732"/>
      <c r="FE81" s="732"/>
      <c r="FF81" s="732"/>
      <c r="FG81" s="732"/>
      <c r="FH81" s="732"/>
      <c r="FI81" s="738"/>
      <c r="FJ81" s="475"/>
      <c r="FK81" s="1060" t="s">
        <v>206</v>
      </c>
      <c r="FL81" s="1060"/>
      <c r="FM81" s="1060"/>
      <c r="FN81" s="1060"/>
      <c r="FO81" s="1060"/>
      <c r="FP81" s="1060"/>
      <c r="FQ81" s="1060"/>
      <c r="FR81" s="1060"/>
      <c r="FS81" s="1060"/>
      <c r="FT81" s="1060"/>
      <c r="FU81" s="1060"/>
      <c r="FV81" s="1060"/>
      <c r="FW81" s="1060"/>
      <c r="FX81" s="1060"/>
      <c r="FY81" s="1060"/>
      <c r="FZ81" s="1060"/>
      <c r="GA81" s="1060"/>
      <c r="GB81" s="1060"/>
      <c r="GC81" s="1060"/>
      <c r="GD81" s="1060"/>
      <c r="GE81" s="1060"/>
      <c r="GF81" s="1060"/>
      <c r="GG81" s="1060"/>
      <c r="GH81" s="1060"/>
      <c r="GI81" s="1060"/>
      <c r="GJ81" s="1060"/>
      <c r="GK81" s="1060"/>
    </row>
    <row r="82" spans="1:193" ht="4.5" customHeight="1" x14ac:dyDescent="0.15">
      <c r="A82" s="685"/>
      <c r="B82" s="686"/>
      <c r="C82" s="686"/>
      <c r="D82" s="1173"/>
      <c r="E82" s="633"/>
      <c r="F82" s="633"/>
      <c r="G82" s="633"/>
      <c r="H82" s="633"/>
      <c r="I82" s="633"/>
      <c r="J82" s="634"/>
      <c r="K82" s="638"/>
      <c r="L82" s="638"/>
      <c r="M82" s="638"/>
      <c r="N82" s="638"/>
      <c r="O82" s="638"/>
      <c r="P82" s="638"/>
      <c r="Q82" s="638"/>
      <c r="R82" s="638"/>
      <c r="S82" s="638"/>
      <c r="T82" s="638"/>
      <c r="U82" s="638"/>
      <c r="V82" s="638"/>
      <c r="W82" s="638"/>
      <c r="X82" s="638"/>
      <c r="Y82" s="638"/>
      <c r="Z82" s="638"/>
      <c r="AA82" s="638"/>
      <c r="AB82" s="638"/>
      <c r="AC82" s="638"/>
      <c r="AD82" s="638"/>
      <c r="AE82" s="638"/>
      <c r="AF82" s="638"/>
      <c r="AG82" s="638"/>
      <c r="AH82" s="638"/>
      <c r="AI82" s="638"/>
      <c r="AJ82" s="638"/>
      <c r="AK82" s="638"/>
      <c r="AL82" s="638"/>
      <c r="AM82" s="638"/>
      <c r="AN82" s="638"/>
      <c r="AO82" s="638"/>
      <c r="AP82" s="638"/>
      <c r="AQ82" s="638"/>
      <c r="AR82" s="638"/>
      <c r="AS82" s="638"/>
      <c r="AT82" s="638"/>
      <c r="AU82" s="623"/>
      <c r="AV82" s="623"/>
      <c r="AW82" s="623"/>
      <c r="AX82" s="623"/>
      <c r="AY82" s="623"/>
      <c r="AZ82" s="623"/>
      <c r="BA82" s="623"/>
      <c r="BB82" s="623"/>
      <c r="BC82" s="623"/>
      <c r="BD82" s="623"/>
      <c r="BE82" s="623"/>
      <c r="BF82" s="624"/>
      <c r="BG82" s="474"/>
      <c r="BH82" s="474"/>
      <c r="BI82" s="505"/>
      <c r="BJ82" s="505"/>
      <c r="BK82" s="505"/>
      <c r="BL82" s="505"/>
      <c r="BM82" s="505"/>
      <c r="BN82" s="505"/>
      <c r="BO82" s="505"/>
      <c r="BP82" s="505"/>
      <c r="BQ82" s="505"/>
      <c r="BR82" s="505"/>
      <c r="BS82" s="505"/>
      <c r="BT82" s="505"/>
      <c r="BU82" s="505"/>
      <c r="BV82" s="505"/>
      <c r="BW82" s="505"/>
      <c r="BX82" s="505"/>
      <c r="BY82" s="505"/>
      <c r="BZ82" s="505"/>
      <c r="CA82" s="505"/>
      <c r="CB82" s="505"/>
      <c r="CC82" s="505"/>
      <c r="CD82" s="505"/>
      <c r="CE82" s="505"/>
      <c r="CF82" s="505"/>
      <c r="CG82" s="505"/>
      <c r="CH82" s="505"/>
      <c r="CI82" s="505"/>
      <c r="CJ82" s="505"/>
      <c r="CK82" s="505"/>
      <c r="CL82" s="505"/>
      <c r="CM82" s="505"/>
      <c r="CN82" s="505"/>
      <c r="CO82" s="505"/>
      <c r="CP82" s="505"/>
      <c r="CQ82" s="505"/>
      <c r="CR82" s="505"/>
      <c r="CT82" s="1294"/>
      <c r="CU82" s="1295"/>
      <c r="CV82" s="1295"/>
      <c r="CW82" s="1295"/>
      <c r="CX82" s="1295"/>
      <c r="CY82" s="1295"/>
      <c r="CZ82" s="1295"/>
      <c r="DA82" s="1296"/>
      <c r="DB82" s="1460"/>
      <c r="DC82" s="1461"/>
      <c r="DD82" s="1461"/>
      <c r="DE82" s="1461"/>
      <c r="DF82" s="1461"/>
      <c r="DG82" s="1461"/>
      <c r="DH82" s="1461"/>
      <c r="DI82" s="1461"/>
      <c r="DJ82" s="1461"/>
      <c r="DK82" s="1461"/>
      <c r="DL82" s="1461"/>
      <c r="DM82" s="1461"/>
      <c r="DN82" s="1461"/>
      <c r="DO82" s="1461"/>
      <c r="DP82" s="1461"/>
      <c r="DQ82" s="1461"/>
      <c r="DR82" s="1461"/>
      <c r="DS82" s="1461"/>
      <c r="DT82" s="1461"/>
      <c r="DU82" s="1461"/>
      <c r="DV82" s="1461"/>
      <c r="DW82" s="1461"/>
      <c r="DX82" s="1461"/>
      <c r="DY82" s="1461"/>
      <c r="DZ82" s="1461"/>
      <c r="EA82" s="1461"/>
      <c r="EB82" s="1461"/>
      <c r="EC82" s="1461"/>
      <c r="ED82" s="1461"/>
      <c r="EE82" s="1461"/>
      <c r="EF82" s="1461"/>
      <c r="EG82" s="1461"/>
      <c r="EH82" s="1461"/>
      <c r="EI82" s="1461"/>
      <c r="EJ82" s="1461"/>
      <c r="EK82" s="1462"/>
      <c r="EL82" s="734"/>
      <c r="EM82" s="735"/>
      <c r="EN82" s="735"/>
      <c r="EO82" s="735"/>
      <c r="EP82" s="735"/>
      <c r="EQ82" s="735"/>
      <c r="ER82" s="735"/>
      <c r="ES82" s="735"/>
      <c r="ET82" s="735"/>
      <c r="EU82" s="735"/>
      <c r="EV82" s="735"/>
      <c r="EW82" s="736"/>
      <c r="EX82" s="735"/>
      <c r="EY82" s="735"/>
      <c r="EZ82" s="735"/>
      <c r="FA82" s="735"/>
      <c r="FB82" s="735"/>
      <c r="FC82" s="735"/>
      <c r="FD82" s="735"/>
      <c r="FE82" s="735"/>
      <c r="FF82" s="735"/>
      <c r="FG82" s="735"/>
      <c r="FH82" s="735"/>
      <c r="FI82" s="739"/>
      <c r="FJ82" s="475"/>
      <c r="FK82" s="1060"/>
      <c r="FL82" s="1060"/>
      <c r="FM82" s="1060"/>
      <c r="FN82" s="1060"/>
      <c r="FO82" s="1060"/>
      <c r="FP82" s="1060"/>
      <c r="FQ82" s="1060"/>
      <c r="FR82" s="1060"/>
      <c r="FS82" s="1060"/>
      <c r="FT82" s="1060"/>
      <c r="FU82" s="1060"/>
      <c r="FV82" s="1060"/>
      <c r="FW82" s="1060"/>
      <c r="FX82" s="1060"/>
      <c r="FY82" s="1060"/>
      <c r="FZ82" s="1060"/>
      <c r="GA82" s="1060"/>
      <c r="GB82" s="1060"/>
      <c r="GC82" s="1060"/>
      <c r="GD82" s="1060"/>
      <c r="GE82" s="1060"/>
      <c r="GF82" s="1060"/>
      <c r="GG82" s="1060"/>
      <c r="GH82" s="1060"/>
      <c r="GI82" s="1060"/>
      <c r="GJ82" s="1060"/>
      <c r="GK82" s="1060"/>
    </row>
    <row r="83" spans="1:193" ht="4.5" customHeight="1" x14ac:dyDescent="0.15">
      <c r="A83" s="685"/>
      <c r="B83" s="686"/>
      <c r="C83" s="686"/>
      <c r="D83" s="1173"/>
      <c r="E83" s="633"/>
      <c r="F83" s="633"/>
      <c r="G83" s="633"/>
      <c r="H83" s="633"/>
      <c r="I83" s="633"/>
      <c r="J83" s="634"/>
      <c r="K83" s="645" t="str">
        <f>IF(入力シート!$B$38="","",入力シート!$B$38)</f>
        <v/>
      </c>
      <c r="L83" s="646"/>
      <c r="M83" s="646"/>
      <c r="N83" s="646"/>
      <c r="O83" s="646"/>
      <c r="P83" s="646"/>
      <c r="Q83" s="646"/>
      <c r="R83" s="647"/>
      <c r="S83" s="654" t="str">
        <f>IF(入力シート!$C$38="","",入力シート!$C$38)</f>
        <v/>
      </c>
      <c r="T83" s="654"/>
      <c r="U83" s="654"/>
      <c r="V83" s="654"/>
      <c r="W83" s="654"/>
      <c r="X83" s="654"/>
      <c r="Y83" s="654"/>
      <c r="Z83" s="654"/>
      <c r="AA83" s="654"/>
      <c r="AB83" s="654"/>
      <c r="AC83" s="654" t="str">
        <f>IF(入力シート!$D$38="","",入力シート!$D$38)</f>
        <v/>
      </c>
      <c r="AD83" s="654"/>
      <c r="AE83" s="654"/>
      <c r="AF83" s="654"/>
      <c r="AG83" s="654"/>
      <c r="AH83" s="654"/>
      <c r="AI83" s="654"/>
      <c r="AJ83" s="654"/>
      <c r="AK83" s="654"/>
      <c r="AL83" s="654" t="str">
        <f>IF(入力シート!$E$38="","",入力シート!$E$38)</f>
        <v/>
      </c>
      <c r="AM83" s="654"/>
      <c r="AN83" s="654"/>
      <c r="AO83" s="654"/>
      <c r="AP83" s="654"/>
      <c r="AQ83" s="654"/>
      <c r="AR83" s="654"/>
      <c r="AS83" s="654"/>
      <c r="AT83" s="654"/>
      <c r="AU83" s="1163" t="str">
        <f>入力シート!O29</f>
        <v/>
      </c>
      <c r="AV83" s="1163"/>
      <c r="AW83" s="1163"/>
      <c r="AX83" s="1163"/>
      <c r="AY83" s="1163"/>
      <c r="AZ83" s="1163"/>
      <c r="BA83" s="1163"/>
      <c r="BB83" s="1163"/>
      <c r="BC83" s="1163"/>
      <c r="BD83" s="1163"/>
      <c r="BE83" s="1163"/>
      <c r="BF83" s="1164"/>
      <c r="BG83" s="473"/>
      <c r="BH83" s="473"/>
      <c r="BI83" s="505"/>
      <c r="BJ83" s="505"/>
      <c r="BK83" s="505"/>
      <c r="BL83" s="505"/>
      <c r="BM83" s="505"/>
      <c r="BN83" s="505"/>
      <c r="BO83" s="505"/>
      <c r="BP83" s="505"/>
      <c r="BQ83" s="505"/>
      <c r="BR83" s="505"/>
      <c r="BS83" s="505"/>
      <c r="BT83" s="505"/>
      <c r="BU83" s="505"/>
      <c r="BV83" s="505"/>
      <c r="BW83" s="505"/>
      <c r="BX83" s="505"/>
      <c r="BY83" s="505"/>
      <c r="BZ83" s="505"/>
      <c r="CA83" s="505"/>
      <c r="CB83" s="505"/>
      <c r="CC83" s="505"/>
      <c r="CD83" s="505"/>
      <c r="CE83" s="505"/>
      <c r="CF83" s="505"/>
      <c r="CG83" s="505"/>
      <c r="CH83" s="505"/>
      <c r="CI83" s="505"/>
      <c r="CJ83" s="505"/>
      <c r="CK83" s="505"/>
      <c r="CL83" s="505"/>
      <c r="CM83" s="505"/>
      <c r="CN83" s="505"/>
      <c r="CO83" s="505"/>
      <c r="CP83" s="505"/>
      <c r="CQ83" s="505"/>
      <c r="CR83" s="505"/>
      <c r="CT83" s="1294"/>
      <c r="CU83" s="1295"/>
      <c r="CV83" s="1295"/>
      <c r="CW83" s="1295"/>
      <c r="CX83" s="1295"/>
      <c r="CY83" s="1295"/>
      <c r="CZ83" s="1295"/>
      <c r="DA83" s="1296"/>
      <c r="DB83" s="1460"/>
      <c r="DC83" s="1461"/>
      <c r="DD83" s="1461"/>
      <c r="DE83" s="1461"/>
      <c r="DF83" s="1461"/>
      <c r="DG83" s="1461"/>
      <c r="DH83" s="1461"/>
      <c r="DI83" s="1461"/>
      <c r="DJ83" s="1461"/>
      <c r="DK83" s="1461"/>
      <c r="DL83" s="1461"/>
      <c r="DM83" s="1461"/>
      <c r="DN83" s="1461"/>
      <c r="DO83" s="1461"/>
      <c r="DP83" s="1461"/>
      <c r="DQ83" s="1461"/>
      <c r="DR83" s="1461"/>
      <c r="DS83" s="1461"/>
      <c r="DT83" s="1461"/>
      <c r="DU83" s="1461"/>
      <c r="DV83" s="1461"/>
      <c r="DW83" s="1461"/>
      <c r="DX83" s="1461"/>
      <c r="DY83" s="1461"/>
      <c r="DZ83" s="1461"/>
      <c r="EA83" s="1461"/>
      <c r="EB83" s="1461"/>
      <c r="EC83" s="1461"/>
      <c r="ED83" s="1461"/>
      <c r="EE83" s="1461"/>
      <c r="EF83" s="1461"/>
      <c r="EG83" s="1461"/>
      <c r="EH83" s="1461"/>
      <c r="EI83" s="1461"/>
      <c r="EJ83" s="1461"/>
      <c r="EK83" s="1462"/>
      <c r="EL83" s="740" t="str">
        <f>IF(入力シート!$AO$86="","",入力シート!$AO$86)</f>
        <v/>
      </c>
      <c r="EM83" s="741"/>
      <c r="EN83" s="741"/>
      <c r="EO83" s="741"/>
      <c r="EP83" s="741"/>
      <c r="EQ83" s="741"/>
      <c r="ER83" s="741"/>
      <c r="ES83" s="741"/>
      <c r="ET83" s="741"/>
      <c r="EU83" s="741"/>
      <c r="EV83" s="741"/>
      <c r="EW83" s="742"/>
      <c r="EX83" s="724" t="str">
        <f>IF(入力シート!$K$86="","",入力シート!$K$86)</f>
        <v/>
      </c>
      <c r="EY83" s="725"/>
      <c r="EZ83" s="725"/>
      <c r="FA83" s="725"/>
      <c r="FB83" s="725"/>
      <c r="FC83" s="725"/>
      <c r="FD83" s="725"/>
      <c r="FE83" s="725"/>
      <c r="FF83" s="725"/>
      <c r="FG83" s="725"/>
      <c r="FH83" s="725"/>
      <c r="FI83" s="726"/>
      <c r="FJ83" s="476"/>
      <c r="FK83" s="1167"/>
      <c r="FL83" s="1167"/>
      <c r="FM83" s="1167"/>
      <c r="FN83" s="1167"/>
      <c r="FO83" s="1167"/>
      <c r="FP83" s="1167"/>
      <c r="FQ83" s="1167"/>
      <c r="FR83" s="1167"/>
      <c r="FS83" s="1167"/>
      <c r="FT83" s="1167"/>
      <c r="FU83" s="1167"/>
      <c r="FV83" s="1167"/>
      <c r="FW83" s="1167"/>
      <c r="FX83" s="1167"/>
      <c r="FY83" s="1167"/>
      <c r="FZ83" s="1167"/>
      <c r="GA83" s="1167"/>
      <c r="GB83" s="1167"/>
      <c r="GC83" s="1167"/>
      <c r="GD83" s="1167"/>
      <c r="GE83" s="1167"/>
      <c r="GF83" s="1167"/>
      <c r="GG83" s="1167"/>
      <c r="GH83" s="1167"/>
      <c r="GI83" s="1167"/>
      <c r="GJ83" s="1167"/>
      <c r="GK83" s="1167"/>
    </row>
    <row r="84" spans="1:193" ht="4.5" customHeight="1" x14ac:dyDescent="0.15">
      <c r="A84" s="685"/>
      <c r="B84" s="686"/>
      <c r="C84" s="686"/>
      <c r="D84" s="1173"/>
      <c r="E84" s="633"/>
      <c r="F84" s="633"/>
      <c r="G84" s="633"/>
      <c r="H84" s="633"/>
      <c r="I84" s="633"/>
      <c r="J84" s="634"/>
      <c r="K84" s="648"/>
      <c r="L84" s="649"/>
      <c r="M84" s="649"/>
      <c r="N84" s="649"/>
      <c r="O84" s="649"/>
      <c r="P84" s="649"/>
      <c r="Q84" s="649"/>
      <c r="R84" s="650"/>
      <c r="S84" s="654"/>
      <c r="T84" s="654"/>
      <c r="U84" s="654"/>
      <c r="V84" s="654"/>
      <c r="W84" s="654"/>
      <c r="X84" s="654"/>
      <c r="Y84" s="654"/>
      <c r="Z84" s="654"/>
      <c r="AA84" s="654"/>
      <c r="AB84" s="654"/>
      <c r="AC84" s="654"/>
      <c r="AD84" s="654"/>
      <c r="AE84" s="654"/>
      <c r="AF84" s="654"/>
      <c r="AG84" s="654"/>
      <c r="AH84" s="654"/>
      <c r="AI84" s="654"/>
      <c r="AJ84" s="654"/>
      <c r="AK84" s="654"/>
      <c r="AL84" s="654"/>
      <c r="AM84" s="654"/>
      <c r="AN84" s="654"/>
      <c r="AO84" s="654"/>
      <c r="AP84" s="654"/>
      <c r="AQ84" s="654"/>
      <c r="AR84" s="654"/>
      <c r="AS84" s="654"/>
      <c r="AT84" s="654"/>
      <c r="AU84" s="654"/>
      <c r="AV84" s="654"/>
      <c r="AW84" s="654"/>
      <c r="AX84" s="654"/>
      <c r="AY84" s="654"/>
      <c r="AZ84" s="654"/>
      <c r="BA84" s="654"/>
      <c r="BB84" s="654"/>
      <c r="BC84" s="654"/>
      <c r="BD84" s="654"/>
      <c r="BE84" s="654"/>
      <c r="BF84" s="747"/>
      <c r="BG84" s="473"/>
      <c r="BH84" s="473"/>
      <c r="BI84" s="505"/>
      <c r="BJ84" s="505"/>
      <c r="BK84" s="505"/>
      <c r="BL84" s="505"/>
      <c r="BM84" s="505"/>
      <c r="BN84" s="505"/>
      <c r="BO84" s="505"/>
      <c r="BP84" s="505"/>
      <c r="BQ84" s="505"/>
      <c r="BR84" s="505"/>
      <c r="BS84" s="505"/>
      <c r="BT84" s="505"/>
      <c r="BU84" s="505"/>
      <c r="BV84" s="505"/>
      <c r="BW84" s="505"/>
      <c r="BX84" s="505"/>
      <c r="BY84" s="505"/>
      <c r="BZ84" s="505"/>
      <c r="CA84" s="505"/>
      <c r="CB84" s="505"/>
      <c r="CC84" s="505"/>
      <c r="CD84" s="505"/>
      <c r="CE84" s="505"/>
      <c r="CF84" s="505"/>
      <c r="CG84" s="505"/>
      <c r="CH84" s="505"/>
      <c r="CI84" s="505"/>
      <c r="CJ84" s="505"/>
      <c r="CK84" s="505"/>
      <c r="CL84" s="505"/>
      <c r="CM84" s="505"/>
      <c r="CN84" s="505"/>
      <c r="CO84" s="505"/>
      <c r="CP84" s="505"/>
      <c r="CQ84" s="505"/>
      <c r="CR84" s="505"/>
      <c r="CT84" s="1294"/>
      <c r="CU84" s="1295"/>
      <c r="CV84" s="1295"/>
      <c r="CW84" s="1295"/>
      <c r="CX84" s="1295"/>
      <c r="CY84" s="1295"/>
      <c r="CZ84" s="1295"/>
      <c r="DA84" s="1296"/>
      <c r="DB84" s="1460"/>
      <c r="DC84" s="1461"/>
      <c r="DD84" s="1461"/>
      <c r="DE84" s="1461"/>
      <c r="DF84" s="1461"/>
      <c r="DG84" s="1461"/>
      <c r="DH84" s="1461"/>
      <c r="DI84" s="1461"/>
      <c r="DJ84" s="1461"/>
      <c r="DK84" s="1461"/>
      <c r="DL84" s="1461"/>
      <c r="DM84" s="1461"/>
      <c r="DN84" s="1461"/>
      <c r="DO84" s="1461"/>
      <c r="DP84" s="1461"/>
      <c r="DQ84" s="1461"/>
      <c r="DR84" s="1461"/>
      <c r="DS84" s="1461"/>
      <c r="DT84" s="1461"/>
      <c r="DU84" s="1461"/>
      <c r="DV84" s="1461"/>
      <c r="DW84" s="1461"/>
      <c r="DX84" s="1461"/>
      <c r="DY84" s="1461"/>
      <c r="DZ84" s="1461"/>
      <c r="EA84" s="1461"/>
      <c r="EB84" s="1461"/>
      <c r="EC84" s="1461"/>
      <c r="ED84" s="1461"/>
      <c r="EE84" s="1461"/>
      <c r="EF84" s="1461"/>
      <c r="EG84" s="1461"/>
      <c r="EH84" s="1461"/>
      <c r="EI84" s="1461"/>
      <c r="EJ84" s="1461"/>
      <c r="EK84" s="1462"/>
      <c r="EL84" s="743"/>
      <c r="EM84" s="744"/>
      <c r="EN84" s="744"/>
      <c r="EO84" s="744"/>
      <c r="EP84" s="744"/>
      <c r="EQ84" s="744"/>
      <c r="ER84" s="744"/>
      <c r="ES84" s="744"/>
      <c r="ET84" s="744"/>
      <c r="EU84" s="744"/>
      <c r="EV84" s="744"/>
      <c r="EW84" s="745"/>
      <c r="EX84" s="727"/>
      <c r="EY84" s="727"/>
      <c r="EZ84" s="727"/>
      <c r="FA84" s="727"/>
      <c r="FB84" s="727"/>
      <c r="FC84" s="727"/>
      <c r="FD84" s="727"/>
      <c r="FE84" s="727"/>
      <c r="FF84" s="727"/>
      <c r="FG84" s="727"/>
      <c r="FH84" s="727"/>
      <c r="FI84" s="728"/>
      <c r="FJ84" s="476"/>
      <c r="FK84" s="1159"/>
      <c r="FL84" s="1160"/>
      <c r="FM84" s="1160"/>
      <c r="FN84" s="1160"/>
      <c r="FO84" s="1155" t="s">
        <v>99</v>
      </c>
      <c r="FP84" s="1155"/>
      <c r="FQ84" s="1155"/>
      <c r="FR84" s="1155"/>
      <c r="FS84" s="1155"/>
      <c r="FT84" s="1155"/>
      <c r="FU84" s="1155"/>
      <c r="FV84" s="1155"/>
      <c r="FW84" s="1155"/>
      <c r="FX84" s="1155"/>
      <c r="FY84" s="1155" t="s">
        <v>110</v>
      </c>
      <c r="FZ84" s="1155"/>
      <c r="GA84" s="1155"/>
      <c r="GB84" s="1155"/>
      <c r="GC84" s="1155"/>
      <c r="GD84" s="1155"/>
      <c r="GE84" s="1155"/>
      <c r="GF84" s="1155"/>
      <c r="GG84" s="1155"/>
      <c r="GH84" s="1155"/>
      <c r="GI84" s="1155"/>
      <c r="GJ84" s="1155"/>
      <c r="GK84" s="1156"/>
    </row>
    <row r="85" spans="1:193" ht="4.5" customHeight="1" x14ac:dyDescent="0.15">
      <c r="A85" s="685"/>
      <c r="B85" s="686"/>
      <c r="C85" s="686"/>
      <c r="D85" s="1173"/>
      <c r="E85" s="633"/>
      <c r="F85" s="633"/>
      <c r="G85" s="633"/>
      <c r="H85" s="633"/>
      <c r="I85" s="633"/>
      <c r="J85" s="634"/>
      <c r="K85" s="648"/>
      <c r="L85" s="649"/>
      <c r="M85" s="649"/>
      <c r="N85" s="649"/>
      <c r="O85" s="649"/>
      <c r="P85" s="649"/>
      <c r="Q85" s="649"/>
      <c r="R85" s="650"/>
      <c r="S85" s="654"/>
      <c r="T85" s="654"/>
      <c r="U85" s="654"/>
      <c r="V85" s="654"/>
      <c r="W85" s="654"/>
      <c r="X85" s="654"/>
      <c r="Y85" s="654"/>
      <c r="Z85" s="654"/>
      <c r="AA85" s="654"/>
      <c r="AB85" s="654"/>
      <c r="AC85" s="654"/>
      <c r="AD85" s="654"/>
      <c r="AE85" s="654"/>
      <c r="AF85" s="654"/>
      <c r="AG85" s="654"/>
      <c r="AH85" s="654"/>
      <c r="AI85" s="654"/>
      <c r="AJ85" s="654"/>
      <c r="AK85" s="654"/>
      <c r="AL85" s="654"/>
      <c r="AM85" s="654"/>
      <c r="AN85" s="654"/>
      <c r="AO85" s="654"/>
      <c r="AP85" s="654"/>
      <c r="AQ85" s="654"/>
      <c r="AR85" s="654"/>
      <c r="AS85" s="654"/>
      <c r="AT85" s="654"/>
      <c r="AU85" s="654"/>
      <c r="AV85" s="654"/>
      <c r="AW85" s="654"/>
      <c r="AX85" s="654"/>
      <c r="AY85" s="654"/>
      <c r="AZ85" s="654"/>
      <c r="BA85" s="654"/>
      <c r="BB85" s="654"/>
      <c r="BC85" s="654"/>
      <c r="BD85" s="654"/>
      <c r="BE85" s="654"/>
      <c r="BF85" s="747"/>
      <c r="BG85" s="474"/>
      <c r="BH85" s="474"/>
      <c r="BI85" s="505"/>
      <c r="BJ85" s="505"/>
      <c r="BK85" s="505"/>
      <c r="BL85" s="505"/>
      <c r="BM85" s="505"/>
      <c r="BN85" s="505"/>
      <c r="BO85" s="505"/>
      <c r="BP85" s="505"/>
      <c r="BQ85" s="505"/>
      <c r="BR85" s="505"/>
      <c r="BS85" s="505"/>
      <c r="BT85" s="505"/>
      <c r="BU85" s="505"/>
      <c r="BV85" s="505"/>
      <c r="BW85" s="505"/>
      <c r="BX85" s="505"/>
      <c r="BY85" s="505"/>
      <c r="BZ85" s="505"/>
      <c r="CA85" s="505"/>
      <c r="CB85" s="505"/>
      <c r="CC85" s="505"/>
      <c r="CD85" s="505"/>
      <c r="CE85" s="505"/>
      <c r="CF85" s="505"/>
      <c r="CG85" s="505"/>
      <c r="CH85" s="505"/>
      <c r="CI85" s="505"/>
      <c r="CJ85" s="505"/>
      <c r="CK85" s="505"/>
      <c r="CL85" s="505"/>
      <c r="CM85" s="505"/>
      <c r="CN85" s="505"/>
      <c r="CO85" s="505"/>
      <c r="CP85" s="505"/>
      <c r="CQ85" s="505"/>
      <c r="CR85" s="505"/>
      <c r="CT85" s="1294"/>
      <c r="CU85" s="1295"/>
      <c r="CV85" s="1295"/>
      <c r="CW85" s="1295"/>
      <c r="CX85" s="1295"/>
      <c r="CY85" s="1295"/>
      <c r="CZ85" s="1295"/>
      <c r="DA85" s="1296"/>
      <c r="DB85" s="1460"/>
      <c r="DC85" s="1461"/>
      <c r="DD85" s="1461"/>
      <c r="DE85" s="1461"/>
      <c r="DF85" s="1461"/>
      <c r="DG85" s="1461"/>
      <c r="DH85" s="1461"/>
      <c r="DI85" s="1461"/>
      <c r="DJ85" s="1461"/>
      <c r="DK85" s="1461"/>
      <c r="DL85" s="1461"/>
      <c r="DM85" s="1461"/>
      <c r="DN85" s="1461"/>
      <c r="DO85" s="1461"/>
      <c r="DP85" s="1461"/>
      <c r="DQ85" s="1461"/>
      <c r="DR85" s="1461"/>
      <c r="DS85" s="1461"/>
      <c r="DT85" s="1461"/>
      <c r="DU85" s="1461"/>
      <c r="DV85" s="1461"/>
      <c r="DW85" s="1461"/>
      <c r="DX85" s="1461"/>
      <c r="DY85" s="1461"/>
      <c r="DZ85" s="1461"/>
      <c r="EA85" s="1461"/>
      <c r="EB85" s="1461"/>
      <c r="EC85" s="1461"/>
      <c r="ED85" s="1461"/>
      <c r="EE85" s="1461"/>
      <c r="EF85" s="1461"/>
      <c r="EG85" s="1461"/>
      <c r="EH85" s="1461"/>
      <c r="EI85" s="1461"/>
      <c r="EJ85" s="1461"/>
      <c r="EK85" s="1462"/>
      <c r="EL85" s="743"/>
      <c r="EM85" s="744"/>
      <c r="EN85" s="744"/>
      <c r="EO85" s="744"/>
      <c r="EP85" s="744"/>
      <c r="EQ85" s="744"/>
      <c r="ER85" s="744"/>
      <c r="ES85" s="744"/>
      <c r="ET85" s="744"/>
      <c r="EU85" s="744"/>
      <c r="EV85" s="744"/>
      <c r="EW85" s="745"/>
      <c r="EX85" s="727"/>
      <c r="EY85" s="727"/>
      <c r="EZ85" s="727"/>
      <c r="FA85" s="727"/>
      <c r="FB85" s="727"/>
      <c r="FC85" s="727"/>
      <c r="FD85" s="727"/>
      <c r="FE85" s="727"/>
      <c r="FF85" s="727"/>
      <c r="FG85" s="727"/>
      <c r="FH85" s="727"/>
      <c r="FI85" s="728"/>
      <c r="FJ85" s="475"/>
      <c r="FK85" s="1161"/>
      <c r="FL85" s="1162"/>
      <c r="FM85" s="1162"/>
      <c r="FN85" s="1162"/>
      <c r="FO85" s="1157"/>
      <c r="FP85" s="1157"/>
      <c r="FQ85" s="1157"/>
      <c r="FR85" s="1157"/>
      <c r="FS85" s="1157"/>
      <c r="FT85" s="1157"/>
      <c r="FU85" s="1157"/>
      <c r="FV85" s="1157"/>
      <c r="FW85" s="1157"/>
      <c r="FX85" s="1157"/>
      <c r="FY85" s="1157"/>
      <c r="FZ85" s="1157"/>
      <c r="GA85" s="1157"/>
      <c r="GB85" s="1157"/>
      <c r="GC85" s="1157"/>
      <c r="GD85" s="1157"/>
      <c r="GE85" s="1157"/>
      <c r="GF85" s="1157"/>
      <c r="GG85" s="1157"/>
      <c r="GH85" s="1157"/>
      <c r="GI85" s="1157"/>
      <c r="GJ85" s="1157"/>
      <c r="GK85" s="1158"/>
    </row>
    <row r="86" spans="1:193" ht="4.5" customHeight="1" x14ac:dyDescent="0.15">
      <c r="A86" s="685"/>
      <c r="B86" s="686"/>
      <c r="C86" s="686"/>
      <c r="D86" s="1174"/>
      <c r="E86" s="692"/>
      <c r="F86" s="692"/>
      <c r="G86" s="692"/>
      <c r="H86" s="692"/>
      <c r="I86" s="692"/>
      <c r="J86" s="693"/>
      <c r="K86" s="1152"/>
      <c r="L86" s="1153"/>
      <c r="M86" s="1153"/>
      <c r="N86" s="1153"/>
      <c r="O86" s="1153"/>
      <c r="P86" s="1153"/>
      <c r="Q86" s="1153"/>
      <c r="R86" s="1154"/>
      <c r="S86" s="654"/>
      <c r="T86" s="654"/>
      <c r="U86" s="654"/>
      <c r="V86" s="654"/>
      <c r="W86" s="654"/>
      <c r="X86" s="654"/>
      <c r="Y86" s="654"/>
      <c r="Z86" s="654"/>
      <c r="AA86" s="654"/>
      <c r="AB86" s="654"/>
      <c r="AC86" s="654"/>
      <c r="AD86" s="654"/>
      <c r="AE86" s="654"/>
      <c r="AF86" s="654"/>
      <c r="AG86" s="654"/>
      <c r="AH86" s="654"/>
      <c r="AI86" s="654"/>
      <c r="AJ86" s="654"/>
      <c r="AK86" s="654"/>
      <c r="AL86" s="654"/>
      <c r="AM86" s="654"/>
      <c r="AN86" s="654"/>
      <c r="AO86" s="654"/>
      <c r="AP86" s="654"/>
      <c r="AQ86" s="654"/>
      <c r="AR86" s="654"/>
      <c r="AS86" s="654"/>
      <c r="AT86" s="654"/>
      <c r="AU86" s="654"/>
      <c r="AV86" s="654"/>
      <c r="AW86" s="654"/>
      <c r="AX86" s="654"/>
      <c r="AY86" s="654"/>
      <c r="AZ86" s="654"/>
      <c r="BA86" s="654"/>
      <c r="BB86" s="654"/>
      <c r="BC86" s="654"/>
      <c r="BD86" s="654"/>
      <c r="BE86" s="654"/>
      <c r="BF86" s="747"/>
      <c r="BG86" s="474"/>
      <c r="BH86" s="474"/>
      <c r="BI86" s="505"/>
      <c r="BJ86" s="505"/>
      <c r="BK86" s="505"/>
      <c r="BL86" s="505"/>
      <c r="BM86" s="505"/>
      <c r="BN86" s="505"/>
      <c r="BO86" s="505"/>
      <c r="BP86" s="505"/>
      <c r="BQ86" s="505"/>
      <c r="BR86" s="505"/>
      <c r="BS86" s="505"/>
      <c r="BT86" s="505"/>
      <c r="BU86" s="505"/>
      <c r="BV86" s="505"/>
      <c r="BW86" s="505"/>
      <c r="BX86" s="505"/>
      <c r="BY86" s="505"/>
      <c r="BZ86" s="505"/>
      <c r="CA86" s="505"/>
      <c r="CB86" s="505"/>
      <c r="CC86" s="505"/>
      <c r="CD86" s="505"/>
      <c r="CE86" s="505"/>
      <c r="CF86" s="505"/>
      <c r="CG86" s="505"/>
      <c r="CH86" s="505"/>
      <c r="CI86" s="505"/>
      <c r="CJ86" s="505"/>
      <c r="CK86" s="505"/>
      <c r="CL86" s="505"/>
      <c r="CM86" s="505"/>
      <c r="CN86" s="505"/>
      <c r="CO86" s="505"/>
      <c r="CP86" s="505"/>
      <c r="CQ86" s="505"/>
      <c r="CR86" s="505"/>
      <c r="CT86" s="1294"/>
      <c r="CU86" s="1295"/>
      <c r="CV86" s="1295"/>
      <c r="CW86" s="1295"/>
      <c r="CX86" s="1295"/>
      <c r="CY86" s="1295"/>
      <c r="CZ86" s="1295"/>
      <c r="DA86" s="1296"/>
      <c r="DB86" s="1460"/>
      <c r="DC86" s="1461"/>
      <c r="DD86" s="1461"/>
      <c r="DE86" s="1461"/>
      <c r="DF86" s="1461"/>
      <c r="DG86" s="1461"/>
      <c r="DH86" s="1461"/>
      <c r="DI86" s="1461"/>
      <c r="DJ86" s="1461"/>
      <c r="DK86" s="1461"/>
      <c r="DL86" s="1461"/>
      <c r="DM86" s="1461"/>
      <c r="DN86" s="1461"/>
      <c r="DO86" s="1461"/>
      <c r="DP86" s="1461"/>
      <c r="DQ86" s="1461"/>
      <c r="DR86" s="1461"/>
      <c r="DS86" s="1461"/>
      <c r="DT86" s="1461"/>
      <c r="DU86" s="1461"/>
      <c r="DV86" s="1461"/>
      <c r="DW86" s="1461"/>
      <c r="DX86" s="1461"/>
      <c r="DY86" s="1461"/>
      <c r="DZ86" s="1461"/>
      <c r="EA86" s="1461"/>
      <c r="EB86" s="1461"/>
      <c r="EC86" s="1461"/>
      <c r="ED86" s="1461"/>
      <c r="EE86" s="1461"/>
      <c r="EF86" s="1461"/>
      <c r="EG86" s="1461"/>
      <c r="EH86" s="1461"/>
      <c r="EI86" s="1461"/>
      <c r="EJ86" s="1461"/>
      <c r="EK86" s="1462"/>
      <c r="EL86" s="743"/>
      <c r="EM86" s="744"/>
      <c r="EN86" s="744"/>
      <c r="EO86" s="744"/>
      <c r="EP86" s="744"/>
      <c r="EQ86" s="744"/>
      <c r="ER86" s="744"/>
      <c r="ES86" s="744"/>
      <c r="ET86" s="744"/>
      <c r="EU86" s="744"/>
      <c r="EV86" s="744"/>
      <c r="EW86" s="745"/>
      <c r="EX86" s="727"/>
      <c r="EY86" s="727"/>
      <c r="EZ86" s="727"/>
      <c r="FA86" s="727"/>
      <c r="FB86" s="727"/>
      <c r="FC86" s="727"/>
      <c r="FD86" s="727"/>
      <c r="FE86" s="727"/>
      <c r="FF86" s="727"/>
      <c r="FG86" s="727"/>
      <c r="FH86" s="727"/>
      <c r="FI86" s="728"/>
      <c r="FJ86" s="475"/>
      <c r="FK86" s="1161"/>
      <c r="FL86" s="1162"/>
      <c r="FM86" s="1162"/>
      <c r="FN86" s="1162"/>
      <c r="FO86" s="1157"/>
      <c r="FP86" s="1157"/>
      <c r="FQ86" s="1157"/>
      <c r="FR86" s="1157"/>
      <c r="FS86" s="1157"/>
      <c r="FT86" s="1157"/>
      <c r="FU86" s="1157"/>
      <c r="FV86" s="1157"/>
      <c r="FW86" s="1157"/>
      <c r="FX86" s="1157"/>
      <c r="FY86" s="1157"/>
      <c r="FZ86" s="1157"/>
      <c r="GA86" s="1157"/>
      <c r="GB86" s="1157"/>
      <c r="GC86" s="1157"/>
      <c r="GD86" s="1157"/>
      <c r="GE86" s="1157"/>
      <c r="GF86" s="1157"/>
      <c r="GG86" s="1157"/>
      <c r="GH86" s="1157"/>
      <c r="GI86" s="1157"/>
      <c r="GJ86" s="1157"/>
      <c r="GK86" s="1158"/>
    </row>
    <row r="87" spans="1:193" ht="4.5" customHeight="1" x14ac:dyDescent="0.15">
      <c r="A87" s="629" t="s">
        <v>6</v>
      </c>
      <c r="B87" s="630"/>
      <c r="C87" s="630"/>
      <c r="D87" s="630"/>
      <c r="E87" s="630"/>
      <c r="F87" s="630"/>
      <c r="G87" s="630"/>
      <c r="H87" s="630"/>
      <c r="I87" s="630"/>
      <c r="J87" s="631"/>
      <c r="K87" s="638" t="s">
        <v>379</v>
      </c>
      <c r="L87" s="638"/>
      <c r="M87" s="638"/>
      <c r="N87" s="638"/>
      <c r="O87" s="638"/>
      <c r="P87" s="638"/>
      <c r="Q87" s="638"/>
      <c r="R87" s="638"/>
      <c r="S87" s="638" t="s">
        <v>99</v>
      </c>
      <c r="T87" s="638"/>
      <c r="U87" s="638"/>
      <c r="V87" s="638"/>
      <c r="W87" s="638"/>
      <c r="X87" s="638"/>
      <c r="Y87" s="638"/>
      <c r="Z87" s="638"/>
      <c r="AA87" s="638"/>
      <c r="AB87" s="638"/>
      <c r="AC87" s="638" t="s">
        <v>101</v>
      </c>
      <c r="AD87" s="638"/>
      <c r="AE87" s="638"/>
      <c r="AF87" s="638"/>
      <c r="AG87" s="638"/>
      <c r="AH87" s="638"/>
      <c r="AI87" s="638"/>
      <c r="AJ87" s="638"/>
      <c r="AK87" s="638"/>
      <c r="AL87" s="638" t="s">
        <v>130</v>
      </c>
      <c r="AM87" s="638"/>
      <c r="AN87" s="638"/>
      <c r="AO87" s="638"/>
      <c r="AP87" s="638"/>
      <c r="AQ87" s="638"/>
      <c r="AR87" s="638"/>
      <c r="AS87" s="638"/>
      <c r="AT87" s="638"/>
      <c r="AU87" s="639" t="s">
        <v>102</v>
      </c>
      <c r="AV87" s="640"/>
      <c r="AW87" s="640"/>
      <c r="AX87" s="640"/>
      <c r="AY87" s="640"/>
      <c r="AZ87" s="640"/>
      <c r="BA87" s="640"/>
      <c r="BB87" s="640"/>
      <c r="BC87" s="640"/>
      <c r="BD87" s="640"/>
      <c r="BE87" s="640"/>
      <c r="BF87" s="641"/>
      <c r="BG87" s="474"/>
      <c r="BH87" s="474"/>
      <c r="BI87" s="505"/>
      <c r="BJ87" s="505"/>
      <c r="BK87" s="505"/>
      <c r="BL87" s="505"/>
      <c r="BM87" s="505"/>
      <c r="BN87" s="505"/>
      <c r="BO87" s="505"/>
      <c r="BP87" s="505"/>
      <c r="BQ87" s="505"/>
      <c r="BR87" s="505"/>
      <c r="BS87" s="505"/>
      <c r="BT87" s="505"/>
      <c r="BU87" s="505"/>
      <c r="BV87" s="505"/>
      <c r="BW87" s="505"/>
      <c r="BX87" s="505"/>
      <c r="BY87" s="505"/>
      <c r="BZ87" s="505"/>
      <c r="CA87" s="505"/>
      <c r="CB87" s="505"/>
      <c r="CC87" s="505"/>
      <c r="CD87" s="505"/>
      <c r="CE87" s="505"/>
      <c r="CF87" s="505"/>
      <c r="CG87" s="505"/>
      <c r="CH87" s="505"/>
      <c r="CI87" s="505"/>
      <c r="CJ87" s="505"/>
      <c r="CK87" s="505"/>
      <c r="CL87" s="505"/>
      <c r="CM87" s="505"/>
      <c r="CN87" s="505"/>
      <c r="CO87" s="505"/>
      <c r="CP87" s="505"/>
      <c r="CQ87" s="505"/>
      <c r="CR87" s="505"/>
      <c r="CT87" s="1294"/>
      <c r="CU87" s="1295"/>
      <c r="CV87" s="1295"/>
      <c r="CW87" s="1295"/>
      <c r="CX87" s="1295"/>
      <c r="CY87" s="1295"/>
      <c r="CZ87" s="1295"/>
      <c r="DA87" s="1296"/>
      <c r="DB87" s="1466"/>
      <c r="DC87" s="1467"/>
      <c r="DD87" s="1467"/>
      <c r="DE87" s="1467"/>
      <c r="DF87" s="1467"/>
      <c r="DG87" s="1467"/>
      <c r="DH87" s="1467"/>
      <c r="DI87" s="1467"/>
      <c r="DJ87" s="1467"/>
      <c r="DK87" s="1467"/>
      <c r="DL87" s="1467"/>
      <c r="DM87" s="1467"/>
      <c r="DN87" s="1467"/>
      <c r="DO87" s="1467"/>
      <c r="DP87" s="1467"/>
      <c r="DQ87" s="1467"/>
      <c r="DR87" s="1467"/>
      <c r="DS87" s="1467"/>
      <c r="DT87" s="1467"/>
      <c r="DU87" s="1467"/>
      <c r="DV87" s="1467"/>
      <c r="DW87" s="1467"/>
      <c r="DX87" s="1467"/>
      <c r="DY87" s="1467"/>
      <c r="DZ87" s="1467"/>
      <c r="EA87" s="1467"/>
      <c r="EB87" s="1467"/>
      <c r="EC87" s="1467"/>
      <c r="ED87" s="1467"/>
      <c r="EE87" s="1467"/>
      <c r="EF87" s="1467"/>
      <c r="EG87" s="1467"/>
      <c r="EH87" s="1467"/>
      <c r="EI87" s="1467"/>
      <c r="EJ87" s="1467"/>
      <c r="EK87" s="1468"/>
      <c r="EL87" s="749"/>
      <c r="EM87" s="750"/>
      <c r="EN87" s="750"/>
      <c r="EO87" s="750"/>
      <c r="EP87" s="750"/>
      <c r="EQ87" s="750"/>
      <c r="ER87" s="750"/>
      <c r="ES87" s="750"/>
      <c r="ET87" s="750"/>
      <c r="EU87" s="750"/>
      <c r="EV87" s="750"/>
      <c r="EW87" s="751"/>
      <c r="EX87" s="729"/>
      <c r="EY87" s="729"/>
      <c r="EZ87" s="729"/>
      <c r="FA87" s="729"/>
      <c r="FB87" s="729"/>
      <c r="FC87" s="729"/>
      <c r="FD87" s="729"/>
      <c r="FE87" s="729"/>
      <c r="FF87" s="729"/>
      <c r="FG87" s="729"/>
      <c r="FH87" s="729"/>
      <c r="FI87" s="730"/>
      <c r="FJ87" s="475"/>
      <c r="FK87" s="994" t="s">
        <v>111</v>
      </c>
      <c r="FL87" s="995"/>
      <c r="FM87" s="995"/>
      <c r="FN87" s="995"/>
      <c r="FO87" s="991" t="str">
        <f>IF(入力シート!$I20="","",入力シート!$I20)</f>
        <v/>
      </c>
      <c r="FP87" s="991"/>
      <c r="FQ87" s="991"/>
      <c r="FR87" s="991"/>
      <c r="FS87" s="991"/>
      <c r="FT87" s="991"/>
      <c r="FU87" s="991"/>
      <c r="FV87" s="991"/>
      <c r="FW87" s="991"/>
      <c r="FX87" s="991"/>
      <c r="FY87" s="992" t="str">
        <f>IF(入力シート!$H20="","",入力シート!$H20)</f>
        <v/>
      </c>
      <c r="FZ87" s="992"/>
      <c r="GA87" s="992"/>
      <c r="GB87" s="992"/>
      <c r="GC87" s="992"/>
      <c r="GD87" s="992"/>
      <c r="GE87" s="992"/>
      <c r="GF87" s="992"/>
      <c r="GG87" s="992"/>
      <c r="GH87" s="992"/>
      <c r="GI87" s="992"/>
      <c r="GJ87" s="992"/>
      <c r="GK87" s="993"/>
    </row>
    <row r="88" spans="1:193" ht="4.5" customHeight="1" x14ac:dyDescent="0.15">
      <c r="A88" s="632"/>
      <c r="B88" s="633"/>
      <c r="C88" s="633"/>
      <c r="D88" s="633"/>
      <c r="E88" s="633"/>
      <c r="F88" s="633"/>
      <c r="G88" s="633"/>
      <c r="H88" s="633"/>
      <c r="I88" s="633"/>
      <c r="J88" s="634"/>
      <c r="K88" s="638"/>
      <c r="L88" s="638"/>
      <c r="M88" s="638"/>
      <c r="N88" s="638"/>
      <c r="O88" s="638"/>
      <c r="P88" s="638"/>
      <c r="Q88" s="638"/>
      <c r="R88" s="638"/>
      <c r="S88" s="638"/>
      <c r="T88" s="638"/>
      <c r="U88" s="638"/>
      <c r="V88" s="638"/>
      <c r="W88" s="638"/>
      <c r="X88" s="638"/>
      <c r="Y88" s="638"/>
      <c r="Z88" s="638"/>
      <c r="AA88" s="638"/>
      <c r="AB88" s="638"/>
      <c r="AC88" s="638"/>
      <c r="AD88" s="638"/>
      <c r="AE88" s="638"/>
      <c r="AF88" s="638"/>
      <c r="AG88" s="638"/>
      <c r="AH88" s="638"/>
      <c r="AI88" s="638"/>
      <c r="AJ88" s="638"/>
      <c r="AK88" s="638"/>
      <c r="AL88" s="638"/>
      <c r="AM88" s="638"/>
      <c r="AN88" s="638"/>
      <c r="AO88" s="638"/>
      <c r="AP88" s="638"/>
      <c r="AQ88" s="638"/>
      <c r="AR88" s="638"/>
      <c r="AS88" s="638"/>
      <c r="AT88" s="638"/>
      <c r="AU88" s="642"/>
      <c r="AV88" s="643"/>
      <c r="AW88" s="643"/>
      <c r="AX88" s="643"/>
      <c r="AY88" s="643"/>
      <c r="AZ88" s="643"/>
      <c r="BA88" s="643"/>
      <c r="BB88" s="643"/>
      <c r="BC88" s="643"/>
      <c r="BD88" s="643"/>
      <c r="BE88" s="643"/>
      <c r="BF88" s="644"/>
      <c r="BG88" s="474"/>
      <c r="BH88" s="474"/>
      <c r="BI88" s="505"/>
      <c r="BJ88" s="505"/>
      <c r="BK88" s="505"/>
      <c r="BL88" s="505"/>
      <c r="BM88" s="505"/>
      <c r="BN88" s="505"/>
      <c r="BO88" s="505"/>
      <c r="BP88" s="505"/>
      <c r="BQ88" s="505"/>
      <c r="BR88" s="505"/>
      <c r="BS88" s="505"/>
      <c r="BT88" s="505"/>
      <c r="BU88" s="505"/>
      <c r="BV88" s="505"/>
      <c r="BW88" s="505"/>
      <c r="BX88" s="505"/>
      <c r="BY88" s="505"/>
      <c r="BZ88" s="505"/>
      <c r="CA88" s="505"/>
      <c r="CB88" s="505"/>
      <c r="CC88" s="505"/>
      <c r="CD88" s="505"/>
      <c r="CE88" s="505"/>
      <c r="CF88" s="505"/>
      <c r="CG88" s="505"/>
      <c r="CH88" s="505"/>
      <c r="CI88" s="505"/>
      <c r="CJ88" s="505"/>
      <c r="CK88" s="505"/>
      <c r="CL88" s="505"/>
      <c r="CM88" s="505"/>
      <c r="CN88" s="505"/>
      <c r="CO88" s="505"/>
      <c r="CP88" s="505"/>
      <c r="CQ88" s="505"/>
      <c r="CR88" s="505"/>
      <c r="CT88" s="1294"/>
      <c r="CU88" s="1295"/>
      <c r="CV88" s="1295"/>
      <c r="CW88" s="1295"/>
      <c r="CX88" s="1295"/>
      <c r="CY88" s="1295"/>
      <c r="CZ88" s="1295"/>
      <c r="DA88" s="1296"/>
      <c r="DB88" s="1074" t="s">
        <v>29</v>
      </c>
      <c r="DC88" s="946"/>
      <c r="DD88" s="946"/>
      <c r="DE88" s="946"/>
      <c r="DF88" s="946"/>
      <c r="DG88" s="1075"/>
      <c r="DH88" s="792" t="str">
        <f>入力シート!$O$87</f>
        <v/>
      </c>
      <c r="DI88" s="793"/>
      <c r="DJ88" s="793"/>
      <c r="DK88" s="793"/>
      <c r="DL88" s="793"/>
      <c r="DM88" s="793"/>
      <c r="DN88" s="793"/>
      <c r="DO88" s="793"/>
      <c r="DP88" s="793"/>
      <c r="DQ88" s="793"/>
      <c r="DR88" s="793"/>
      <c r="DS88" s="793"/>
      <c r="DT88" s="793"/>
      <c r="DU88" s="793"/>
      <c r="DV88" s="793"/>
      <c r="DW88" s="793"/>
      <c r="DX88" s="793"/>
      <c r="DY88" s="793"/>
      <c r="DZ88" s="793"/>
      <c r="EA88" s="793"/>
      <c r="EB88" s="793"/>
      <c r="EC88" s="793"/>
      <c r="ED88" s="793"/>
      <c r="EE88" s="793"/>
      <c r="EF88" s="794"/>
      <c r="EG88" s="638" t="s">
        <v>24</v>
      </c>
      <c r="EH88" s="720"/>
      <c r="EI88" s="720"/>
      <c r="EJ88" s="720"/>
      <c r="EK88" s="720"/>
      <c r="EL88" s="720"/>
      <c r="EM88" s="720"/>
      <c r="EN88" s="720"/>
      <c r="EO88" s="720"/>
      <c r="EP88" s="720"/>
      <c r="EQ88" s="720"/>
      <c r="ER88" s="720"/>
      <c r="ES88" s="720"/>
      <c r="ET88" s="720"/>
      <c r="EU88" s="720"/>
      <c r="EV88" s="720"/>
      <c r="EW88" s="720"/>
      <c r="EX88" s="638" t="s">
        <v>158</v>
      </c>
      <c r="EY88" s="638"/>
      <c r="EZ88" s="638"/>
      <c r="FA88" s="638"/>
      <c r="FB88" s="638"/>
      <c r="FC88" s="638"/>
      <c r="FD88" s="945" t="s">
        <v>195</v>
      </c>
      <c r="FE88" s="946"/>
      <c r="FF88" s="946"/>
      <c r="FG88" s="946"/>
      <c r="FH88" s="946"/>
      <c r="FI88" s="1077"/>
      <c r="FJ88" s="475"/>
      <c r="FK88" s="994"/>
      <c r="FL88" s="995"/>
      <c r="FM88" s="995"/>
      <c r="FN88" s="995"/>
      <c r="FO88" s="991"/>
      <c r="FP88" s="991"/>
      <c r="FQ88" s="991"/>
      <c r="FR88" s="991"/>
      <c r="FS88" s="991"/>
      <c r="FT88" s="991"/>
      <c r="FU88" s="991"/>
      <c r="FV88" s="991"/>
      <c r="FW88" s="991"/>
      <c r="FX88" s="991"/>
      <c r="FY88" s="992"/>
      <c r="FZ88" s="992"/>
      <c r="GA88" s="992"/>
      <c r="GB88" s="992"/>
      <c r="GC88" s="992"/>
      <c r="GD88" s="992"/>
      <c r="GE88" s="992"/>
      <c r="GF88" s="992"/>
      <c r="GG88" s="992"/>
      <c r="GH88" s="992"/>
      <c r="GI88" s="992"/>
      <c r="GJ88" s="992"/>
      <c r="GK88" s="993"/>
    </row>
    <row r="89" spans="1:193" ht="4.5" customHeight="1" x14ac:dyDescent="0.15">
      <c r="A89" s="632"/>
      <c r="B89" s="633"/>
      <c r="C89" s="633"/>
      <c r="D89" s="633"/>
      <c r="E89" s="633"/>
      <c r="F89" s="633"/>
      <c r="G89" s="633"/>
      <c r="H89" s="633"/>
      <c r="I89" s="633"/>
      <c r="J89" s="634"/>
      <c r="K89" s="645" t="str">
        <f>IF(入力シート!$B$42="","",入力シート!$B$42)</f>
        <v/>
      </c>
      <c r="L89" s="646"/>
      <c r="M89" s="646"/>
      <c r="N89" s="646"/>
      <c r="O89" s="646"/>
      <c r="P89" s="646"/>
      <c r="Q89" s="646"/>
      <c r="R89" s="647"/>
      <c r="S89" s="654" t="str">
        <f>IF(入力シート!$C$42="","",入力シート!$C$42)</f>
        <v/>
      </c>
      <c r="T89" s="654"/>
      <c r="U89" s="654"/>
      <c r="V89" s="654"/>
      <c r="W89" s="654"/>
      <c r="X89" s="654"/>
      <c r="Y89" s="654"/>
      <c r="Z89" s="654"/>
      <c r="AA89" s="654"/>
      <c r="AB89" s="654"/>
      <c r="AC89" s="654" t="str">
        <f>IF(入力シート!$D$42="","",入力シート!$D$42)</f>
        <v/>
      </c>
      <c r="AD89" s="654"/>
      <c r="AE89" s="654"/>
      <c r="AF89" s="654"/>
      <c r="AG89" s="654"/>
      <c r="AH89" s="654"/>
      <c r="AI89" s="654"/>
      <c r="AJ89" s="654"/>
      <c r="AK89" s="654"/>
      <c r="AL89" s="654" t="str">
        <f>IF(入力シート!$E$42="","",入力シート!$E$42)</f>
        <v/>
      </c>
      <c r="AM89" s="654"/>
      <c r="AN89" s="654"/>
      <c r="AO89" s="654"/>
      <c r="AP89" s="654"/>
      <c r="AQ89" s="654"/>
      <c r="AR89" s="654"/>
      <c r="AS89" s="654"/>
      <c r="AT89" s="654"/>
      <c r="AU89" s="658" t="str">
        <f>入力シート!F42</f>
        <v/>
      </c>
      <c r="AV89" s="659"/>
      <c r="AW89" s="659"/>
      <c r="AX89" s="659"/>
      <c r="AY89" s="659"/>
      <c r="AZ89" s="659"/>
      <c r="BA89" s="659"/>
      <c r="BB89" s="659"/>
      <c r="BC89" s="659"/>
      <c r="BD89" s="659"/>
      <c r="BE89" s="659"/>
      <c r="BF89" s="660"/>
      <c r="BG89" s="474"/>
      <c r="BH89" s="474"/>
      <c r="BI89" s="505"/>
      <c r="BJ89" s="505"/>
      <c r="BK89" s="505"/>
      <c r="BL89" s="505"/>
      <c r="BM89" s="505"/>
      <c r="BN89" s="505"/>
      <c r="BO89" s="505"/>
      <c r="BP89" s="505"/>
      <c r="BQ89" s="505"/>
      <c r="BR89" s="505"/>
      <c r="BS89" s="505"/>
      <c r="BT89" s="505"/>
      <c r="BU89" s="505"/>
      <c r="BV89" s="505"/>
      <c r="BW89" s="505"/>
      <c r="BX89" s="505"/>
      <c r="BY89" s="505"/>
      <c r="BZ89" s="505"/>
      <c r="CA89" s="505"/>
      <c r="CB89" s="505"/>
      <c r="CC89" s="505"/>
      <c r="CD89" s="505"/>
      <c r="CE89" s="505"/>
      <c r="CF89" s="505"/>
      <c r="CG89" s="505"/>
      <c r="CH89" s="505"/>
      <c r="CI89" s="505"/>
      <c r="CJ89" s="505"/>
      <c r="CK89" s="505"/>
      <c r="CL89" s="505"/>
      <c r="CM89" s="505"/>
      <c r="CN89" s="505"/>
      <c r="CO89" s="505"/>
      <c r="CP89" s="505"/>
      <c r="CQ89" s="505"/>
      <c r="CR89" s="505"/>
      <c r="CT89" s="1294"/>
      <c r="CU89" s="1295"/>
      <c r="CV89" s="1295"/>
      <c r="CW89" s="1295"/>
      <c r="CX89" s="1295"/>
      <c r="CY89" s="1295"/>
      <c r="CZ89" s="1295"/>
      <c r="DA89" s="1296"/>
      <c r="DB89" s="1074"/>
      <c r="DC89" s="946"/>
      <c r="DD89" s="946"/>
      <c r="DE89" s="946"/>
      <c r="DF89" s="946"/>
      <c r="DG89" s="1075"/>
      <c r="DH89" s="792"/>
      <c r="DI89" s="793"/>
      <c r="DJ89" s="793"/>
      <c r="DK89" s="793"/>
      <c r="DL89" s="793"/>
      <c r="DM89" s="793"/>
      <c r="DN89" s="793"/>
      <c r="DO89" s="793"/>
      <c r="DP89" s="793"/>
      <c r="DQ89" s="793"/>
      <c r="DR89" s="793"/>
      <c r="DS89" s="793"/>
      <c r="DT89" s="793"/>
      <c r="DU89" s="793"/>
      <c r="DV89" s="793"/>
      <c r="DW89" s="793"/>
      <c r="DX89" s="793"/>
      <c r="DY89" s="793"/>
      <c r="DZ89" s="793"/>
      <c r="EA89" s="793"/>
      <c r="EB89" s="793"/>
      <c r="EC89" s="793"/>
      <c r="ED89" s="793"/>
      <c r="EE89" s="793"/>
      <c r="EF89" s="794"/>
      <c r="EG89" s="720"/>
      <c r="EH89" s="720"/>
      <c r="EI89" s="720"/>
      <c r="EJ89" s="720"/>
      <c r="EK89" s="720"/>
      <c r="EL89" s="720"/>
      <c r="EM89" s="720"/>
      <c r="EN89" s="720"/>
      <c r="EO89" s="720"/>
      <c r="EP89" s="720"/>
      <c r="EQ89" s="720"/>
      <c r="ER89" s="720"/>
      <c r="ES89" s="720"/>
      <c r="ET89" s="720"/>
      <c r="EU89" s="720"/>
      <c r="EV89" s="720"/>
      <c r="EW89" s="720"/>
      <c r="EX89" s="638"/>
      <c r="EY89" s="638"/>
      <c r="EZ89" s="638"/>
      <c r="FA89" s="638"/>
      <c r="FB89" s="638"/>
      <c r="FC89" s="638"/>
      <c r="FD89" s="945"/>
      <c r="FE89" s="946"/>
      <c r="FF89" s="946"/>
      <c r="FG89" s="946"/>
      <c r="FH89" s="946"/>
      <c r="FI89" s="1077"/>
      <c r="FJ89" s="475"/>
      <c r="FK89" s="994"/>
      <c r="FL89" s="995"/>
      <c r="FM89" s="995"/>
      <c r="FN89" s="995"/>
      <c r="FO89" s="991"/>
      <c r="FP89" s="991"/>
      <c r="FQ89" s="991"/>
      <c r="FR89" s="991"/>
      <c r="FS89" s="991"/>
      <c r="FT89" s="991"/>
      <c r="FU89" s="991"/>
      <c r="FV89" s="991"/>
      <c r="FW89" s="991"/>
      <c r="FX89" s="991"/>
      <c r="FY89" s="992"/>
      <c r="FZ89" s="992"/>
      <c r="GA89" s="992"/>
      <c r="GB89" s="992"/>
      <c r="GC89" s="992"/>
      <c r="GD89" s="992"/>
      <c r="GE89" s="992"/>
      <c r="GF89" s="992"/>
      <c r="GG89" s="992"/>
      <c r="GH89" s="992"/>
      <c r="GI89" s="992"/>
      <c r="GJ89" s="992"/>
      <c r="GK89" s="993"/>
    </row>
    <row r="90" spans="1:193" ht="4.5" customHeight="1" x14ac:dyDescent="0.15">
      <c r="A90" s="632"/>
      <c r="B90" s="633"/>
      <c r="C90" s="633"/>
      <c r="D90" s="633"/>
      <c r="E90" s="633"/>
      <c r="F90" s="633"/>
      <c r="G90" s="633"/>
      <c r="H90" s="633"/>
      <c r="I90" s="633"/>
      <c r="J90" s="634"/>
      <c r="K90" s="648"/>
      <c r="L90" s="649"/>
      <c r="M90" s="649"/>
      <c r="N90" s="649"/>
      <c r="O90" s="649"/>
      <c r="P90" s="649"/>
      <c r="Q90" s="649"/>
      <c r="R90" s="650"/>
      <c r="S90" s="654"/>
      <c r="T90" s="654"/>
      <c r="U90" s="654"/>
      <c r="V90" s="654"/>
      <c r="W90" s="654"/>
      <c r="X90" s="654"/>
      <c r="Y90" s="654"/>
      <c r="Z90" s="654"/>
      <c r="AA90" s="654"/>
      <c r="AB90" s="654"/>
      <c r="AC90" s="654"/>
      <c r="AD90" s="654"/>
      <c r="AE90" s="654"/>
      <c r="AF90" s="654"/>
      <c r="AG90" s="654"/>
      <c r="AH90" s="654"/>
      <c r="AI90" s="654"/>
      <c r="AJ90" s="654"/>
      <c r="AK90" s="654"/>
      <c r="AL90" s="654"/>
      <c r="AM90" s="654"/>
      <c r="AN90" s="654"/>
      <c r="AO90" s="654"/>
      <c r="AP90" s="654"/>
      <c r="AQ90" s="654"/>
      <c r="AR90" s="654"/>
      <c r="AS90" s="654"/>
      <c r="AT90" s="654"/>
      <c r="AU90" s="661"/>
      <c r="AV90" s="662"/>
      <c r="AW90" s="662"/>
      <c r="AX90" s="662"/>
      <c r="AY90" s="662"/>
      <c r="AZ90" s="662"/>
      <c r="BA90" s="662"/>
      <c r="BB90" s="662"/>
      <c r="BC90" s="662"/>
      <c r="BD90" s="662"/>
      <c r="BE90" s="662"/>
      <c r="BF90" s="663"/>
      <c r="BG90" s="474"/>
      <c r="BH90" s="474"/>
      <c r="BI90" s="505"/>
      <c r="BJ90" s="505"/>
      <c r="BK90" s="505"/>
      <c r="BL90" s="505"/>
      <c r="BM90" s="505"/>
      <c r="BN90" s="505"/>
      <c r="BO90" s="505"/>
      <c r="BP90" s="505"/>
      <c r="BQ90" s="505"/>
      <c r="BR90" s="505"/>
      <c r="BS90" s="505"/>
      <c r="BT90" s="505"/>
      <c r="BU90" s="505"/>
      <c r="BV90" s="505"/>
      <c r="BW90" s="505"/>
      <c r="BX90" s="505"/>
      <c r="BY90" s="505"/>
      <c r="BZ90" s="505"/>
      <c r="CA90" s="505"/>
      <c r="CB90" s="505"/>
      <c r="CC90" s="505"/>
      <c r="CD90" s="505"/>
      <c r="CE90" s="505"/>
      <c r="CF90" s="505"/>
      <c r="CG90" s="505"/>
      <c r="CH90" s="505"/>
      <c r="CI90" s="505"/>
      <c r="CJ90" s="505"/>
      <c r="CK90" s="505"/>
      <c r="CL90" s="505"/>
      <c r="CM90" s="505"/>
      <c r="CN90" s="505"/>
      <c r="CO90" s="505"/>
      <c r="CP90" s="505"/>
      <c r="CQ90" s="505"/>
      <c r="CR90" s="505"/>
      <c r="CT90" s="1294"/>
      <c r="CU90" s="1295"/>
      <c r="CV90" s="1295"/>
      <c r="CW90" s="1295"/>
      <c r="CX90" s="1295"/>
      <c r="CY90" s="1295"/>
      <c r="CZ90" s="1295"/>
      <c r="DA90" s="1296"/>
      <c r="DB90" s="1074"/>
      <c r="DC90" s="946"/>
      <c r="DD90" s="946"/>
      <c r="DE90" s="946"/>
      <c r="DF90" s="946"/>
      <c r="DG90" s="1075"/>
      <c r="DH90" s="795"/>
      <c r="DI90" s="796"/>
      <c r="DJ90" s="796"/>
      <c r="DK90" s="796"/>
      <c r="DL90" s="796"/>
      <c r="DM90" s="796"/>
      <c r="DN90" s="796"/>
      <c r="DO90" s="796"/>
      <c r="DP90" s="796"/>
      <c r="DQ90" s="796"/>
      <c r="DR90" s="796"/>
      <c r="DS90" s="796"/>
      <c r="DT90" s="796"/>
      <c r="DU90" s="796"/>
      <c r="DV90" s="796"/>
      <c r="DW90" s="796"/>
      <c r="DX90" s="796"/>
      <c r="DY90" s="796"/>
      <c r="DZ90" s="796"/>
      <c r="EA90" s="796"/>
      <c r="EB90" s="796"/>
      <c r="EC90" s="796"/>
      <c r="ED90" s="796"/>
      <c r="EE90" s="796"/>
      <c r="EF90" s="797"/>
      <c r="EG90" s="720"/>
      <c r="EH90" s="720"/>
      <c r="EI90" s="720"/>
      <c r="EJ90" s="720"/>
      <c r="EK90" s="720"/>
      <c r="EL90" s="720"/>
      <c r="EM90" s="720"/>
      <c r="EN90" s="720"/>
      <c r="EO90" s="720"/>
      <c r="EP90" s="720"/>
      <c r="EQ90" s="720"/>
      <c r="ER90" s="720"/>
      <c r="ES90" s="720"/>
      <c r="ET90" s="720"/>
      <c r="EU90" s="720"/>
      <c r="EV90" s="720"/>
      <c r="EW90" s="720"/>
      <c r="EX90" s="638"/>
      <c r="EY90" s="638"/>
      <c r="EZ90" s="638"/>
      <c r="FA90" s="638"/>
      <c r="FB90" s="638"/>
      <c r="FC90" s="638"/>
      <c r="FD90" s="945"/>
      <c r="FE90" s="946"/>
      <c r="FF90" s="946"/>
      <c r="FG90" s="946"/>
      <c r="FH90" s="946"/>
      <c r="FI90" s="1077"/>
      <c r="FJ90" s="475"/>
      <c r="FK90" s="994"/>
      <c r="FL90" s="995"/>
      <c r="FM90" s="995"/>
      <c r="FN90" s="995"/>
      <c r="FO90" s="991"/>
      <c r="FP90" s="991"/>
      <c r="FQ90" s="991"/>
      <c r="FR90" s="991"/>
      <c r="FS90" s="991"/>
      <c r="FT90" s="991"/>
      <c r="FU90" s="991"/>
      <c r="FV90" s="991"/>
      <c r="FW90" s="991"/>
      <c r="FX90" s="991"/>
      <c r="FY90" s="992"/>
      <c r="FZ90" s="992"/>
      <c r="GA90" s="992"/>
      <c r="GB90" s="992"/>
      <c r="GC90" s="992"/>
      <c r="GD90" s="992"/>
      <c r="GE90" s="992"/>
      <c r="GF90" s="992"/>
      <c r="GG90" s="992"/>
      <c r="GH90" s="992"/>
      <c r="GI90" s="992"/>
      <c r="GJ90" s="992"/>
      <c r="GK90" s="993"/>
    </row>
    <row r="91" spans="1:193" ht="4.5" customHeight="1" x14ac:dyDescent="0.15">
      <c r="A91" s="632"/>
      <c r="B91" s="633"/>
      <c r="C91" s="633"/>
      <c r="D91" s="633"/>
      <c r="E91" s="633"/>
      <c r="F91" s="633"/>
      <c r="G91" s="633"/>
      <c r="H91" s="633"/>
      <c r="I91" s="633"/>
      <c r="J91" s="634"/>
      <c r="K91" s="648"/>
      <c r="L91" s="649"/>
      <c r="M91" s="649"/>
      <c r="N91" s="649"/>
      <c r="O91" s="649"/>
      <c r="P91" s="649"/>
      <c r="Q91" s="649"/>
      <c r="R91" s="650"/>
      <c r="S91" s="654"/>
      <c r="T91" s="654"/>
      <c r="U91" s="654"/>
      <c r="V91" s="654"/>
      <c r="W91" s="654"/>
      <c r="X91" s="654"/>
      <c r="Y91" s="654"/>
      <c r="Z91" s="654"/>
      <c r="AA91" s="654"/>
      <c r="AB91" s="654"/>
      <c r="AC91" s="654"/>
      <c r="AD91" s="654"/>
      <c r="AE91" s="654"/>
      <c r="AF91" s="654"/>
      <c r="AG91" s="654"/>
      <c r="AH91" s="654"/>
      <c r="AI91" s="654"/>
      <c r="AJ91" s="654"/>
      <c r="AK91" s="654"/>
      <c r="AL91" s="654"/>
      <c r="AM91" s="654"/>
      <c r="AN91" s="654"/>
      <c r="AO91" s="654"/>
      <c r="AP91" s="654"/>
      <c r="AQ91" s="654"/>
      <c r="AR91" s="654"/>
      <c r="AS91" s="654"/>
      <c r="AT91" s="654"/>
      <c r="AU91" s="661"/>
      <c r="AV91" s="662"/>
      <c r="AW91" s="662"/>
      <c r="AX91" s="662"/>
      <c r="AY91" s="662"/>
      <c r="AZ91" s="662"/>
      <c r="BA91" s="662"/>
      <c r="BB91" s="662"/>
      <c r="BC91" s="662"/>
      <c r="BD91" s="662"/>
      <c r="BE91" s="662"/>
      <c r="BF91" s="663"/>
      <c r="BG91" s="474"/>
      <c r="BH91" s="474"/>
      <c r="BI91" s="505"/>
      <c r="BJ91" s="505"/>
      <c r="BK91" s="505"/>
      <c r="BL91" s="505"/>
      <c r="BM91" s="505"/>
      <c r="BN91" s="505"/>
      <c r="BO91" s="505"/>
      <c r="BP91" s="505"/>
      <c r="BQ91" s="505"/>
      <c r="BR91" s="505"/>
      <c r="BS91" s="505"/>
      <c r="BT91" s="505"/>
      <c r="BU91" s="505"/>
      <c r="BV91" s="505"/>
      <c r="BW91" s="505"/>
      <c r="BX91" s="505"/>
      <c r="BY91" s="505"/>
      <c r="BZ91" s="505"/>
      <c r="CA91" s="505"/>
      <c r="CB91" s="505"/>
      <c r="CC91" s="505"/>
      <c r="CD91" s="505"/>
      <c r="CE91" s="505"/>
      <c r="CF91" s="505"/>
      <c r="CG91" s="505"/>
      <c r="CH91" s="505"/>
      <c r="CI91" s="505"/>
      <c r="CJ91" s="505"/>
      <c r="CK91" s="505"/>
      <c r="CL91" s="505"/>
      <c r="CM91" s="505"/>
      <c r="CN91" s="505"/>
      <c r="CO91" s="505"/>
      <c r="CP91" s="505"/>
      <c r="CQ91" s="505"/>
      <c r="CR91" s="505"/>
      <c r="CT91" s="1294"/>
      <c r="CU91" s="1295"/>
      <c r="CV91" s="1295"/>
      <c r="CW91" s="1295"/>
      <c r="CX91" s="1295"/>
      <c r="CY91" s="1295"/>
      <c r="CZ91" s="1295"/>
      <c r="DA91" s="1296"/>
      <c r="DB91" s="1061" t="s">
        <v>23</v>
      </c>
      <c r="DC91" s="1062"/>
      <c r="DD91" s="1062"/>
      <c r="DE91" s="1062"/>
      <c r="DF91" s="1062"/>
      <c r="DG91" s="1063"/>
      <c r="DH91" s="1070" t="str">
        <f>入力シート!$N$87</f>
        <v/>
      </c>
      <c r="DI91" s="1070"/>
      <c r="DJ91" s="1070"/>
      <c r="DK91" s="1070"/>
      <c r="DL91" s="1070"/>
      <c r="DM91" s="1070"/>
      <c r="DN91" s="1070"/>
      <c r="DO91" s="1070"/>
      <c r="DP91" s="1070"/>
      <c r="DQ91" s="1070"/>
      <c r="DR91" s="1070"/>
      <c r="DS91" s="1070"/>
      <c r="DT91" s="1070"/>
      <c r="DU91" s="1070"/>
      <c r="DV91" s="1070"/>
      <c r="DW91" s="1070"/>
      <c r="DX91" s="1070"/>
      <c r="DY91" s="1070"/>
      <c r="DZ91" s="1070"/>
      <c r="EA91" s="1070"/>
      <c r="EB91" s="1070"/>
      <c r="EC91" s="1070"/>
      <c r="ED91" s="1070"/>
      <c r="EE91" s="1070"/>
      <c r="EF91" s="1070"/>
      <c r="EG91" s="717" t="str">
        <f>入力シート!$Z$87</f>
        <v/>
      </c>
      <c r="EH91" s="718"/>
      <c r="EI91" s="718"/>
      <c r="EJ91" s="718"/>
      <c r="EK91" s="718"/>
      <c r="EL91" s="718"/>
      <c r="EM91" s="718"/>
      <c r="EN91" s="718"/>
      <c r="EO91" s="718"/>
      <c r="EP91" s="718"/>
      <c r="EQ91" s="718"/>
      <c r="ER91" s="718"/>
      <c r="ES91" s="718"/>
      <c r="ET91" s="718"/>
      <c r="EU91" s="718"/>
      <c r="EV91" s="718"/>
      <c r="EW91" s="718"/>
      <c r="EX91" s="719" t="str">
        <f>入力シート!$AM$87</f>
        <v/>
      </c>
      <c r="EY91" s="719"/>
      <c r="EZ91" s="719"/>
      <c r="FA91" s="719"/>
      <c r="FB91" s="719"/>
      <c r="FC91" s="719"/>
      <c r="FD91" s="1011" t="str">
        <f>入力シート!$AN$87</f>
        <v/>
      </c>
      <c r="FE91" s="879"/>
      <c r="FF91" s="879"/>
      <c r="FG91" s="879"/>
      <c r="FH91" s="879"/>
      <c r="FI91" s="809"/>
      <c r="FJ91" s="475"/>
      <c r="FK91" s="994"/>
      <c r="FL91" s="995"/>
      <c r="FM91" s="995"/>
      <c r="FN91" s="995"/>
      <c r="FO91" s="991"/>
      <c r="FP91" s="991"/>
      <c r="FQ91" s="991"/>
      <c r="FR91" s="991"/>
      <c r="FS91" s="991"/>
      <c r="FT91" s="991"/>
      <c r="FU91" s="991"/>
      <c r="FV91" s="991"/>
      <c r="FW91" s="991"/>
      <c r="FX91" s="991"/>
      <c r="FY91" s="992"/>
      <c r="FZ91" s="992"/>
      <c r="GA91" s="992"/>
      <c r="GB91" s="992"/>
      <c r="GC91" s="992"/>
      <c r="GD91" s="992"/>
      <c r="GE91" s="992"/>
      <c r="GF91" s="992"/>
      <c r="GG91" s="992"/>
      <c r="GH91" s="992"/>
      <c r="GI91" s="992"/>
      <c r="GJ91" s="992"/>
      <c r="GK91" s="993"/>
    </row>
    <row r="92" spans="1:193" ht="4.5" customHeight="1" x14ac:dyDescent="0.15">
      <c r="A92" s="635"/>
      <c r="B92" s="636"/>
      <c r="C92" s="636"/>
      <c r="D92" s="636"/>
      <c r="E92" s="636"/>
      <c r="F92" s="636"/>
      <c r="G92" s="636"/>
      <c r="H92" s="636"/>
      <c r="I92" s="636"/>
      <c r="J92" s="637"/>
      <c r="K92" s="651"/>
      <c r="L92" s="652"/>
      <c r="M92" s="652"/>
      <c r="N92" s="652"/>
      <c r="O92" s="652"/>
      <c r="P92" s="652"/>
      <c r="Q92" s="652"/>
      <c r="R92" s="653"/>
      <c r="S92" s="655"/>
      <c r="T92" s="655"/>
      <c r="U92" s="655"/>
      <c r="V92" s="655"/>
      <c r="W92" s="655"/>
      <c r="X92" s="655"/>
      <c r="Y92" s="655"/>
      <c r="Z92" s="655"/>
      <c r="AA92" s="655"/>
      <c r="AB92" s="655"/>
      <c r="AC92" s="655"/>
      <c r="AD92" s="655"/>
      <c r="AE92" s="655"/>
      <c r="AF92" s="655"/>
      <c r="AG92" s="655"/>
      <c r="AH92" s="655"/>
      <c r="AI92" s="655"/>
      <c r="AJ92" s="655"/>
      <c r="AK92" s="655"/>
      <c r="AL92" s="655"/>
      <c r="AM92" s="655"/>
      <c r="AN92" s="655"/>
      <c r="AO92" s="655"/>
      <c r="AP92" s="655"/>
      <c r="AQ92" s="655"/>
      <c r="AR92" s="655"/>
      <c r="AS92" s="655"/>
      <c r="AT92" s="655"/>
      <c r="AU92" s="664"/>
      <c r="AV92" s="665"/>
      <c r="AW92" s="665"/>
      <c r="AX92" s="665"/>
      <c r="AY92" s="665"/>
      <c r="AZ92" s="665"/>
      <c r="BA92" s="665"/>
      <c r="BB92" s="665"/>
      <c r="BC92" s="665"/>
      <c r="BD92" s="665"/>
      <c r="BE92" s="665"/>
      <c r="BF92" s="666"/>
      <c r="BG92" s="474"/>
      <c r="BH92" s="474"/>
      <c r="BI92" s="505"/>
      <c r="BJ92" s="505"/>
      <c r="BK92" s="505"/>
      <c r="BL92" s="505"/>
      <c r="BM92" s="505"/>
      <c r="BN92" s="505"/>
      <c r="BO92" s="505"/>
      <c r="BP92" s="505"/>
      <c r="BQ92" s="505"/>
      <c r="BR92" s="505"/>
      <c r="BS92" s="505"/>
      <c r="BT92" s="505"/>
      <c r="BU92" s="505"/>
      <c r="BV92" s="505"/>
      <c r="BW92" s="505"/>
      <c r="BX92" s="505"/>
      <c r="BY92" s="505"/>
      <c r="BZ92" s="505"/>
      <c r="CA92" s="505"/>
      <c r="CB92" s="505"/>
      <c r="CC92" s="505"/>
      <c r="CD92" s="505"/>
      <c r="CE92" s="505"/>
      <c r="CF92" s="505"/>
      <c r="CG92" s="505"/>
      <c r="CH92" s="505"/>
      <c r="CI92" s="505"/>
      <c r="CJ92" s="505"/>
      <c r="CK92" s="505"/>
      <c r="CL92" s="505"/>
      <c r="CM92" s="505"/>
      <c r="CN92" s="505"/>
      <c r="CO92" s="505"/>
      <c r="CP92" s="505"/>
      <c r="CQ92" s="505"/>
      <c r="CR92" s="505"/>
      <c r="CT92" s="1294"/>
      <c r="CU92" s="1295"/>
      <c r="CV92" s="1295"/>
      <c r="CW92" s="1295"/>
      <c r="CX92" s="1295"/>
      <c r="CY92" s="1295"/>
      <c r="CZ92" s="1295"/>
      <c r="DA92" s="1296"/>
      <c r="DB92" s="1064"/>
      <c r="DC92" s="1065"/>
      <c r="DD92" s="1065"/>
      <c r="DE92" s="1065"/>
      <c r="DF92" s="1065"/>
      <c r="DG92" s="1066"/>
      <c r="DH92" s="616"/>
      <c r="DI92" s="616"/>
      <c r="DJ92" s="616"/>
      <c r="DK92" s="616"/>
      <c r="DL92" s="616"/>
      <c r="DM92" s="616"/>
      <c r="DN92" s="616"/>
      <c r="DO92" s="616"/>
      <c r="DP92" s="616"/>
      <c r="DQ92" s="616"/>
      <c r="DR92" s="616"/>
      <c r="DS92" s="616"/>
      <c r="DT92" s="616"/>
      <c r="DU92" s="616"/>
      <c r="DV92" s="616"/>
      <c r="DW92" s="616"/>
      <c r="DX92" s="616"/>
      <c r="DY92" s="616"/>
      <c r="DZ92" s="616"/>
      <c r="EA92" s="616"/>
      <c r="EB92" s="616"/>
      <c r="EC92" s="616"/>
      <c r="ED92" s="616"/>
      <c r="EE92" s="616"/>
      <c r="EF92" s="616"/>
      <c r="EG92" s="718"/>
      <c r="EH92" s="718"/>
      <c r="EI92" s="718"/>
      <c r="EJ92" s="718"/>
      <c r="EK92" s="718"/>
      <c r="EL92" s="718"/>
      <c r="EM92" s="718"/>
      <c r="EN92" s="718"/>
      <c r="EO92" s="718"/>
      <c r="EP92" s="718"/>
      <c r="EQ92" s="718"/>
      <c r="ER92" s="718"/>
      <c r="ES92" s="718"/>
      <c r="ET92" s="718"/>
      <c r="EU92" s="718"/>
      <c r="EV92" s="718"/>
      <c r="EW92" s="718"/>
      <c r="EX92" s="719"/>
      <c r="EY92" s="719"/>
      <c r="EZ92" s="719"/>
      <c r="FA92" s="719"/>
      <c r="FB92" s="719"/>
      <c r="FC92" s="719"/>
      <c r="FD92" s="861"/>
      <c r="FE92" s="609"/>
      <c r="FF92" s="609"/>
      <c r="FG92" s="609"/>
      <c r="FH92" s="609"/>
      <c r="FI92" s="810"/>
      <c r="FJ92" s="475"/>
      <c r="FK92" s="994" t="s">
        <v>112</v>
      </c>
      <c r="FL92" s="995"/>
      <c r="FM92" s="995"/>
      <c r="FN92" s="995"/>
      <c r="FO92" s="991" t="str">
        <f>IF(入力シート!$I21="","",入力シート!$I21)</f>
        <v/>
      </c>
      <c r="FP92" s="991"/>
      <c r="FQ92" s="991"/>
      <c r="FR92" s="991"/>
      <c r="FS92" s="991"/>
      <c r="FT92" s="991"/>
      <c r="FU92" s="991"/>
      <c r="FV92" s="991"/>
      <c r="FW92" s="991"/>
      <c r="FX92" s="991"/>
      <c r="FY92" s="992" t="str">
        <f>IF(入力シート!$H21="","",入力シート!$H21)</f>
        <v/>
      </c>
      <c r="FZ92" s="992"/>
      <c r="GA92" s="992"/>
      <c r="GB92" s="992"/>
      <c r="GC92" s="992"/>
      <c r="GD92" s="992"/>
      <c r="GE92" s="992"/>
      <c r="GF92" s="992"/>
      <c r="GG92" s="992"/>
      <c r="GH92" s="992"/>
      <c r="GI92" s="992"/>
      <c r="GJ92" s="992"/>
      <c r="GK92" s="993"/>
    </row>
    <row r="93" spans="1:193" ht="4.5" customHeight="1" x14ac:dyDescent="0.15">
      <c r="A93" s="471"/>
      <c r="B93" s="471"/>
      <c r="C93" s="471"/>
      <c r="D93" s="471"/>
      <c r="E93" s="471"/>
      <c r="F93" s="471"/>
      <c r="G93" s="471"/>
      <c r="H93" s="471"/>
      <c r="I93" s="471"/>
      <c r="J93" s="471"/>
      <c r="K93" s="471"/>
      <c r="L93" s="471"/>
      <c r="M93" s="471"/>
      <c r="N93" s="471"/>
      <c r="O93" s="471"/>
      <c r="P93" s="471"/>
      <c r="Q93" s="471"/>
      <c r="R93" s="471"/>
      <c r="S93" s="471"/>
      <c r="T93" s="471"/>
      <c r="U93" s="471"/>
      <c r="V93" s="471"/>
      <c r="W93" s="471"/>
      <c r="X93" s="471"/>
      <c r="Y93" s="471"/>
      <c r="Z93" s="471"/>
      <c r="AA93" s="471"/>
      <c r="AB93" s="471"/>
      <c r="AC93" s="471"/>
      <c r="AD93" s="471"/>
      <c r="AE93" s="471"/>
      <c r="AF93" s="471"/>
      <c r="AG93" s="471"/>
      <c r="AH93" s="471"/>
      <c r="AI93" s="471"/>
      <c r="AJ93" s="471"/>
      <c r="AK93" s="471"/>
      <c r="AL93" s="471"/>
      <c r="AM93" s="471"/>
      <c r="AN93" s="471"/>
      <c r="AO93" s="471"/>
      <c r="AP93" s="471"/>
      <c r="AQ93" s="471"/>
      <c r="AR93" s="471"/>
      <c r="AS93" s="471"/>
      <c r="AT93" s="471"/>
      <c r="AU93" s="471"/>
      <c r="AV93" s="471"/>
      <c r="AW93" s="471"/>
      <c r="AX93" s="471"/>
      <c r="AY93" s="471"/>
      <c r="AZ93" s="471"/>
      <c r="BA93" s="471"/>
      <c r="BB93" s="471"/>
      <c r="BC93" s="471"/>
      <c r="BD93" s="471"/>
      <c r="BE93" s="477"/>
      <c r="BF93" s="477"/>
      <c r="BG93" s="474"/>
      <c r="BH93" s="474"/>
      <c r="BI93" s="505"/>
      <c r="BJ93" s="505"/>
      <c r="BK93" s="505"/>
      <c r="BL93" s="505"/>
      <c r="BM93" s="505"/>
      <c r="BN93" s="505"/>
      <c r="BO93" s="505"/>
      <c r="BP93" s="505"/>
      <c r="BQ93" s="505"/>
      <c r="BR93" s="505"/>
      <c r="BS93" s="505"/>
      <c r="BT93" s="505"/>
      <c r="BU93" s="505"/>
      <c r="BV93" s="505"/>
      <c r="BW93" s="505"/>
      <c r="BX93" s="505"/>
      <c r="BY93" s="505"/>
      <c r="BZ93" s="505"/>
      <c r="CA93" s="505"/>
      <c r="CB93" s="505"/>
      <c r="CC93" s="505"/>
      <c r="CD93" s="505"/>
      <c r="CE93" s="505"/>
      <c r="CF93" s="505"/>
      <c r="CG93" s="505"/>
      <c r="CH93" s="505"/>
      <c r="CI93" s="505"/>
      <c r="CJ93" s="505"/>
      <c r="CK93" s="505"/>
      <c r="CL93" s="505"/>
      <c r="CM93" s="505"/>
      <c r="CN93" s="505"/>
      <c r="CO93" s="505"/>
      <c r="CP93" s="505"/>
      <c r="CQ93" s="505"/>
      <c r="CR93" s="505"/>
      <c r="CT93" s="1294"/>
      <c r="CU93" s="1295"/>
      <c r="CV93" s="1295"/>
      <c r="CW93" s="1295"/>
      <c r="CX93" s="1295"/>
      <c r="CY93" s="1295"/>
      <c r="CZ93" s="1295"/>
      <c r="DA93" s="1296"/>
      <c r="DB93" s="1064"/>
      <c r="DC93" s="1065"/>
      <c r="DD93" s="1065"/>
      <c r="DE93" s="1065"/>
      <c r="DF93" s="1065"/>
      <c r="DG93" s="1066"/>
      <c r="DH93" s="616"/>
      <c r="DI93" s="616"/>
      <c r="DJ93" s="616"/>
      <c r="DK93" s="616"/>
      <c r="DL93" s="616"/>
      <c r="DM93" s="616"/>
      <c r="DN93" s="616"/>
      <c r="DO93" s="616"/>
      <c r="DP93" s="616"/>
      <c r="DQ93" s="616"/>
      <c r="DR93" s="616"/>
      <c r="DS93" s="616"/>
      <c r="DT93" s="616"/>
      <c r="DU93" s="616"/>
      <c r="DV93" s="616"/>
      <c r="DW93" s="616"/>
      <c r="DX93" s="616"/>
      <c r="DY93" s="616"/>
      <c r="DZ93" s="616"/>
      <c r="EA93" s="616"/>
      <c r="EB93" s="616"/>
      <c r="EC93" s="616"/>
      <c r="ED93" s="616"/>
      <c r="EE93" s="616"/>
      <c r="EF93" s="616"/>
      <c r="EG93" s="718"/>
      <c r="EH93" s="718"/>
      <c r="EI93" s="718"/>
      <c r="EJ93" s="718"/>
      <c r="EK93" s="718"/>
      <c r="EL93" s="718"/>
      <c r="EM93" s="718"/>
      <c r="EN93" s="718"/>
      <c r="EO93" s="718"/>
      <c r="EP93" s="718"/>
      <c r="EQ93" s="718"/>
      <c r="ER93" s="718"/>
      <c r="ES93" s="718"/>
      <c r="ET93" s="718"/>
      <c r="EU93" s="718"/>
      <c r="EV93" s="718"/>
      <c r="EW93" s="718"/>
      <c r="EX93" s="719"/>
      <c r="EY93" s="719"/>
      <c r="EZ93" s="719"/>
      <c r="FA93" s="719"/>
      <c r="FB93" s="719"/>
      <c r="FC93" s="719"/>
      <c r="FD93" s="861"/>
      <c r="FE93" s="609"/>
      <c r="FF93" s="609"/>
      <c r="FG93" s="609"/>
      <c r="FH93" s="609"/>
      <c r="FI93" s="810"/>
      <c r="FJ93" s="475"/>
      <c r="FK93" s="994"/>
      <c r="FL93" s="995"/>
      <c r="FM93" s="995"/>
      <c r="FN93" s="995"/>
      <c r="FO93" s="991"/>
      <c r="FP93" s="991"/>
      <c r="FQ93" s="991"/>
      <c r="FR93" s="991"/>
      <c r="FS93" s="991"/>
      <c r="FT93" s="991"/>
      <c r="FU93" s="991"/>
      <c r="FV93" s="991"/>
      <c r="FW93" s="991"/>
      <c r="FX93" s="991"/>
      <c r="FY93" s="992"/>
      <c r="FZ93" s="992"/>
      <c r="GA93" s="992"/>
      <c r="GB93" s="992"/>
      <c r="GC93" s="992"/>
      <c r="GD93" s="992"/>
      <c r="GE93" s="992"/>
      <c r="GF93" s="992"/>
      <c r="GG93" s="992"/>
      <c r="GH93" s="992"/>
      <c r="GI93" s="992"/>
      <c r="GJ93" s="992"/>
      <c r="GK93" s="993"/>
    </row>
    <row r="94" spans="1:193" ht="4.5" customHeight="1" x14ac:dyDescent="0.15">
      <c r="A94" s="471"/>
      <c r="B94" s="471"/>
      <c r="C94" s="471"/>
      <c r="D94" s="471"/>
      <c r="E94" s="471"/>
      <c r="F94" s="471"/>
      <c r="G94" s="471"/>
      <c r="H94" s="471"/>
      <c r="I94" s="471"/>
      <c r="J94" s="471"/>
      <c r="K94" s="471"/>
      <c r="L94" s="471"/>
      <c r="M94" s="471"/>
      <c r="N94" s="471"/>
      <c r="O94" s="471"/>
      <c r="P94" s="471"/>
      <c r="Q94" s="471"/>
      <c r="R94" s="471"/>
      <c r="S94" s="471"/>
      <c r="T94" s="471"/>
      <c r="U94" s="471"/>
      <c r="V94" s="471"/>
      <c r="W94" s="471"/>
      <c r="X94" s="471"/>
      <c r="Y94" s="471"/>
      <c r="Z94" s="471"/>
      <c r="AA94" s="471"/>
      <c r="AB94" s="471"/>
      <c r="AC94" s="471"/>
      <c r="AD94" s="471"/>
      <c r="AE94" s="471"/>
      <c r="AF94" s="471"/>
      <c r="AG94" s="471"/>
      <c r="AH94" s="471"/>
      <c r="AI94" s="471"/>
      <c r="AJ94" s="471"/>
      <c r="AK94" s="471"/>
      <c r="AL94" s="471"/>
      <c r="AM94" s="471"/>
      <c r="AN94" s="471"/>
      <c r="AO94" s="471"/>
      <c r="AP94" s="471"/>
      <c r="AQ94" s="471"/>
      <c r="AR94" s="471"/>
      <c r="AS94" s="471"/>
      <c r="AT94" s="471"/>
      <c r="AU94" s="471"/>
      <c r="AV94" s="471"/>
      <c r="AW94" s="471"/>
      <c r="AX94" s="471"/>
      <c r="AY94" s="471"/>
      <c r="AZ94" s="471"/>
      <c r="BA94" s="471"/>
      <c r="BB94" s="471"/>
      <c r="BC94" s="471"/>
      <c r="BD94" s="471"/>
      <c r="BE94" s="477"/>
      <c r="BF94" s="477"/>
      <c r="BG94" s="474"/>
      <c r="BH94" s="474"/>
      <c r="BI94" s="505"/>
      <c r="BJ94" s="505"/>
      <c r="BK94" s="505"/>
      <c r="BL94" s="505"/>
      <c r="BM94" s="505"/>
      <c r="BN94" s="505"/>
      <c r="BO94" s="505"/>
      <c r="BP94" s="505"/>
      <c r="BQ94" s="505"/>
      <c r="BR94" s="505"/>
      <c r="BS94" s="505"/>
      <c r="BT94" s="505"/>
      <c r="BU94" s="505"/>
      <c r="BV94" s="505"/>
      <c r="BW94" s="505"/>
      <c r="BX94" s="505"/>
      <c r="BY94" s="505"/>
      <c r="BZ94" s="505"/>
      <c r="CA94" s="505"/>
      <c r="CB94" s="505"/>
      <c r="CC94" s="505"/>
      <c r="CD94" s="505"/>
      <c r="CE94" s="505"/>
      <c r="CF94" s="505"/>
      <c r="CG94" s="505"/>
      <c r="CH94" s="505"/>
      <c r="CI94" s="505"/>
      <c r="CJ94" s="505"/>
      <c r="CK94" s="505"/>
      <c r="CL94" s="505"/>
      <c r="CM94" s="505"/>
      <c r="CN94" s="505"/>
      <c r="CO94" s="505"/>
      <c r="CP94" s="505"/>
      <c r="CQ94" s="505"/>
      <c r="CR94" s="505"/>
      <c r="CT94" s="1294"/>
      <c r="CU94" s="1295"/>
      <c r="CV94" s="1295"/>
      <c r="CW94" s="1295"/>
      <c r="CX94" s="1295"/>
      <c r="CY94" s="1295"/>
      <c r="CZ94" s="1295"/>
      <c r="DA94" s="1296"/>
      <c r="DB94" s="1064"/>
      <c r="DC94" s="1065"/>
      <c r="DD94" s="1065"/>
      <c r="DE94" s="1065"/>
      <c r="DF94" s="1065"/>
      <c r="DG94" s="1066"/>
      <c r="DH94" s="616"/>
      <c r="DI94" s="616"/>
      <c r="DJ94" s="616"/>
      <c r="DK94" s="616"/>
      <c r="DL94" s="616"/>
      <c r="DM94" s="616"/>
      <c r="DN94" s="616"/>
      <c r="DO94" s="616"/>
      <c r="DP94" s="616"/>
      <c r="DQ94" s="616"/>
      <c r="DR94" s="616"/>
      <c r="DS94" s="616"/>
      <c r="DT94" s="616"/>
      <c r="DU94" s="616"/>
      <c r="DV94" s="616"/>
      <c r="DW94" s="616"/>
      <c r="DX94" s="616"/>
      <c r="DY94" s="616"/>
      <c r="DZ94" s="616"/>
      <c r="EA94" s="616"/>
      <c r="EB94" s="616"/>
      <c r="EC94" s="616"/>
      <c r="ED94" s="616"/>
      <c r="EE94" s="616"/>
      <c r="EF94" s="616"/>
      <c r="EG94" s="718"/>
      <c r="EH94" s="718"/>
      <c r="EI94" s="718"/>
      <c r="EJ94" s="718"/>
      <c r="EK94" s="718"/>
      <c r="EL94" s="718"/>
      <c r="EM94" s="718"/>
      <c r="EN94" s="718"/>
      <c r="EO94" s="718"/>
      <c r="EP94" s="718"/>
      <c r="EQ94" s="718"/>
      <c r="ER94" s="718"/>
      <c r="ES94" s="718"/>
      <c r="ET94" s="718"/>
      <c r="EU94" s="718"/>
      <c r="EV94" s="718"/>
      <c r="EW94" s="718"/>
      <c r="EX94" s="719"/>
      <c r="EY94" s="719"/>
      <c r="EZ94" s="719"/>
      <c r="FA94" s="719"/>
      <c r="FB94" s="719"/>
      <c r="FC94" s="719"/>
      <c r="FD94" s="861"/>
      <c r="FE94" s="609"/>
      <c r="FF94" s="609"/>
      <c r="FG94" s="609"/>
      <c r="FH94" s="609"/>
      <c r="FI94" s="810"/>
      <c r="FJ94" s="475"/>
      <c r="FK94" s="994"/>
      <c r="FL94" s="995"/>
      <c r="FM94" s="995"/>
      <c r="FN94" s="995"/>
      <c r="FO94" s="991"/>
      <c r="FP94" s="991"/>
      <c r="FQ94" s="991"/>
      <c r="FR94" s="991"/>
      <c r="FS94" s="991"/>
      <c r="FT94" s="991"/>
      <c r="FU94" s="991"/>
      <c r="FV94" s="991"/>
      <c r="FW94" s="991"/>
      <c r="FX94" s="991"/>
      <c r="FY94" s="992"/>
      <c r="FZ94" s="992"/>
      <c r="GA94" s="992"/>
      <c r="GB94" s="992"/>
      <c r="GC94" s="992"/>
      <c r="GD94" s="992"/>
      <c r="GE94" s="992"/>
      <c r="GF94" s="992"/>
      <c r="GG94" s="992"/>
      <c r="GH94" s="992"/>
      <c r="GI94" s="992"/>
      <c r="GJ94" s="992"/>
      <c r="GK94" s="993"/>
    </row>
    <row r="95" spans="1:193" ht="4.5" customHeight="1" x14ac:dyDescent="0.15">
      <c r="A95" s="775" t="s">
        <v>411</v>
      </c>
      <c r="B95" s="775"/>
      <c r="C95" s="775"/>
      <c r="D95" s="775"/>
      <c r="E95" s="775"/>
      <c r="F95" s="775"/>
      <c r="G95" s="775"/>
      <c r="H95" s="775"/>
      <c r="I95" s="775"/>
      <c r="J95" s="775"/>
      <c r="K95" s="775"/>
      <c r="L95" s="775"/>
      <c r="M95" s="775"/>
      <c r="N95" s="775"/>
      <c r="O95" s="775"/>
      <c r="P95" s="775"/>
      <c r="Q95" s="775"/>
      <c r="R95" s="775"/>
      <c r="S95" s="775"/>
      <c r="T95" s="775"/>
      <c r="U95" s="775"/>
      <c r="V95" s="775"/>
      <c r="W95" s="775"/>
      <c r="X95" s="775"/>
      <c r="Y95" s="775"/>
      <c r="Z95" s="775"/>
      <c r="AA95" s="775"/>
      <c r="AB95" s="775"/>
      <c r="AC95" s="775"/>
      <c r="AD95" s="775"/>
      <c r="AE95" s="775"/>
      <c r="AF95" s="775"/>
      <c r="AG95" s="775"/>
      <c r="AH95" s="775"/>
      <c r="AI95" s="775"/>
      <c r="AJ95" s="775"/>
      <c r="AK95" s="775"/>
      <c r="AL95" s="775"/>
      <c r="AM95" s="775"/>
      <c r="AN95" s="775"/>
      <c r="AO95" s="775"/>
      <c r="AP95" s="775"/>
      <c r="AQ95" s="775"/>
      <c r="AR95" s="775"/>
      <c r="AS95" s="471"/>
      <c r="AT95" s="471"/>
      <c r="AU95" s="471"/>
      <c r="AV95" s="471"/>
      <c r="AW95" s="471"/>
      <c r="AX95" s="471"/>
      <c r="AY95" s="471"/>
      <c r="AZ95" s="471"/>
      <c r="BA95" s="471"/>
      <c r="BB95" s="471"/>
      <c r="BC95" s="471"/>
      <c r="BD95" s="471"/>
      <c r="BE95" s="477"/>
      <c r="BF95" s="477"/>
      <c r="BG95" s="474"/>
      <c r="BH95" s="474"/>
      <c r="BI95" s="505"/>
      <c r="BJ95" s="505"/>
      <c r="BK95" s="505"/>
      <c r="CM95" s="505"/>
      <c r="CN95" s="505"/>
      <c r="CO95" s="505"/>
      <c r="CP95" s="505"/>
      <c r="CQ95" s="505"/>
      <c r="CR95" s="505"/>
      <c r="CT95" s="1294"/>
      <c r="CU95" s="1295"/>
      <c r="CV95" s="1295"/>
      <c r="CW95" s="1295"/>
      <c r="CX95" s="1295"/>
      <c r="CY95" s="1295"/>
      <c r="CZ95" s="1295"/>
      <c r="DA95" s="1296"/>
      <c r="DB95" s="1064"/>
      <c r="DC95" s="1065"/>
      <c r="DD95" s="1065"/>
      <c r="DE95" s="1065"/>
      <c r="DF95" s="1065"/>
      <c r="DG95" s="1066"/>
      <c r="DH95" s="616"/>
      <c r="DI95" s="616"/>
      <c r="DJ95" s="616"/>
      <c r="DK95" s="616"/>
      <c r="DL95" s="616"/>
      <c r="DM95" s="616"/>
      <c r="DN95" s="616"/>
      <c r="DO95" s="616"/>
      <c r="DP95" s="616"/>
      <c r="DQ95" s="616"/>
      <c r="DR95" s="616"/>
      <c r="DS95" s="616"/>
      <c r="DT95" s="616"/>
      <c r="DU95" s="616"/>
      <c r="DV95" s="616"/>
      <c r="DW95" s="616"/>
      <c r="DX95" s="616"/>
      <c r="DY95" s="616"/>
      <c r="DZ95" s="616"/>
      <c r="EA95" s="616"/>
      <c r="EB95" s="616"/>
      <c r="EC95" s="616"/>
      <c r="ED95" s="616"/>
      <c r="EE95" s="616"/>
      <c r="EF95" s="616"/>
      <c r="EG95" s="718"/>
      <c r="EH95" s="718"/>
      <c r="EI95" s="718"/>
      <c r="EJ95" s="718"/>
      <c r="EK95" s="718"/>
      <c r="EL95" s="718"/>
      <c r="EM95" s="718"/>
      <c r="EN95" s="718"/>
      <c r="EO95" s="718"/>
      <c r="EP95" s="718"/>
      <c r="EQ95" s="718"/>
      <c r="ER95" s="718"/>
      <c r="ES95" s="718"/>
      <c r="ET95" s="718"/>
      <c r="EU95" s="718"/>
      <c r="EV95" s="718"/>
      <c r="EW95" s="718"/>
      <c r="EX95" s="719"/>
      <c r="EY95" s="719"/>
      <c r="EZ95" s="719"/>
      <c r="FA95" s="719"/>
      <c r="FB95" s="719"/>
      <c r="FC95" s="719"/>
      <c r="FD95" s="861"/>
      <c r="FE95" s="609"/>
      <c r="FF95" s="609"/>
      <c r="FG95" s="609"/>
      <c r="FH95" s="609"/>
      <c r="FI95" s="810"/>
      <c r="FJ95" s="475"/>
      <c r="FK95" s="994"/>
      <c r="FL95" s="995"/>
      <c r="FM95" s="995"/>
      <c r="FN95" s="995"/>
      <c r="FO95" s="991"/>
      <c r="FP95" s="991"/>
      <c r="FQ95" s="991"/>
      <c r="FR95" s="991"/>
      <c r="FS95" s="991"/>
      <c r="FT95" s="991"/>
      <c r="FU95" s="991"/>
      <c r="FV95" s="991"/>
      <c r="FW95" s="991"/>
      <c r="FX95" s="991"/>
      <c r="FY95" s="992"/>
      <c r="FZ95" s="992"/>
      <c r="GA95" s="992"/>
      <c r="GB95" s="992"/>
      <c r="GC95" s="992"/>
      <c r="GD95" s="992"/>
      <c r="GE95" s="992"/>
      <c r="GF95" s="992"/>
      <c r="GG95" s="992"/>
      <c r="GH95" s="992"/>
      <c r="GI95" s="992"/>
      <c r="GJ95" s="992"/>
      <c r="GK95" s="993"/>
    </row>
    <row r="96" spans="1:193" ht="4.5" customHeight="1" x14ac:dyDescent="0.15">
      <c r="A96" s="775"/>
      <c r="B96" s="775"/>
      <c r="C96" s="775"/>
      <c r="D96" s="775"/>
      <c r="E96" s="775"/>
      <c r="F96" s="775"/>
      <c r="G96" s="775"/>
      <c r="H96" s="775"/>
      <c r="I96" s="775"/>
      <c r="J96" s="775"/>
      <c r="K96" s="775"/>
      <c r="L96" s="775"/>
      <c r="M96" s="775"/>
      <c r="N96" s="775"/>
      <c r="O96" s="775"/>
      <c r="P96" s="775"/>
      <c r="Q96" s="775"/>
      <c r="R96" s="775"/>
      <c r="S96" s="775"/>
      <c r="T96" s="775"/>
      <c r="U96" s="775"/>
      <c r="V96" s="775"/>
      <c r="W96" s="775"/>
      <c r="X96" s="775"/>
      <c r="Y96" s="775"/>
      <c r="Z96" s="775"/>
      <c r="AA96" s="775"/>
      <c r="AB96" s="775"/>
      <c r="AC96" s="775"/>
      <c r="AD96" s="775"/>
      <c r="AE96" s="775"/>
      <c r="AF96" s="775"/>
      <c r="AG96" s="775"/>
      <c r="AH96" s="775"/>
      <c r="AI96" s="775"/>
      <c r="AJ96" s="775"/>
      <c r="AK96" s="775"/>
      <c r="AL96" s="775"/>
      <c r="AM96" s="775"/>
      <c r="AN96" s="775"/>
      <c r="AO96" s="775"/>
      <c r="AP96" s="775"/>
      <c r="AQ96" s="775"/>
      <c r="AR96" s="775"/>
      <c r="AS96" s="471"/>
      <c r="AT96" s="471"/>
      <c r="AU96" s="471"/>
      <c r="AV96" s="471"/>
      <c r="AW96" s="471"/>
      <c r="AX96" s="471"/>
      <c r="AY96" s="471"/>
      <c r="AZ96" s="471"/>
      <c r="BA96" s="471"/>
      <c r="BB96" s="471"/>
      <c r="BC96" s="471"/>
      <c r="BD96" s="471"/>
      <c r="BE96" s="477"/>
      <c r="BF96" s="477"/>
      <c r="BG96" s="474"/>
      <c r="BH96" s="474"/>
      <c r="BI96" s="505"/>
      <c r="BJ96" s="505"/>
      <c r="BK96" s="505"/>
      <c r="CM96" s="505"/>
      <c r="CN96" s="505"/>
      <c r="CO96" s="505"/>
      <c r="CP96" s="505"/>
      <c r="CQ96" s="505"/>
      <c r="CR96" s="505"/>
      <c r="CT96" s="1294"/>
      <c r="CU96" s="1295"/>
      <c r="CV96" s="1295"/>
      <c r="CW96" s="1295"/>
      <c r="CX96" s="1295"/>
      <c r="CY96" s="1295"/>
      <c r="CZ96" s="1295"/>
      <c r="DA96" s="1296"/>
      <c r="DB96" s="1067"/>
      <c r="DC96" s="1068"/>
      <c r="DD96" s="1068"/>
      <c r="DE96" s="1068"/>
      <c r="DF96" s="1068"/>
      <c r="DG96" s="1069"/>
      <c r="DH96" s="616"/>
      <c r="DI96" s="616"/>
      <c r="DJ96" s="616"/>
      <c r="DK96" s="616"/>
      <c r="DL96" s="616"/>
      <c r="DM96" s="616"/>
      <c r="DN96" s="616"/>
      <c r="DO96" s="616"/>
      <c r="DP96" s="616"/>
      <c r="DQ96" s="616"/>
      <c r="DR96" s="616"/>
      <c r="DS96" s="616"/>
      <c r="DT96" s="616"/>
      <c r="DU96" s="616"/>
      <c r="DV96" s="616"/>
      <c r="DW96" s="616"/>
      <c r="DX96" s="616"/>
      <c r="DY96" s="616"/>
      <c r="DZ96" s="616"/>
      <c r="EA96" s="616"/>
      <c r="EB96" s="616"/>
      <c r="EC96" s="616"/>
      <c r="ED96" s="616"/>
      <c r="EE96" s="616"/>
      <c r="EF96" s="616"/>
      <c r="EG96" s="718"/>
      <c r="EH96" s="718"/>
      <c r="EI96" s="718"/>
      <c r="EJ96" s="718"/>
      <c r="EK96" s="718"/>
      <c r="EL96" s="718"/>
      <c r="EM96" s="718"/>
      <c r="EN96" s="718"/>
      <c r="EO96" s="718"/>
      <c r="EP96" s="718"/>
      <c r="EQ96" s="718"/>
      <c r="ER96" s="718"/>
      <c r="ES96" s="718"/>
      <c r="ET96" s="718"/>
      <c r="EU96" s="718"/>
      <c r="EV96" s="718"/>
      <c r="EW96" s="718"/>
      <c r="EX96" s="719"/>
      <c r="EY96" s="719"/>
      <c r="EZ96" s="719"/>
      <c r="FA96" s="719"/>
      <c r="FB96" s="719"/>
      <c r="FC96" s="719"/>
      <c r="FD96" s="863"/>
      <c r="FE96" s="864"/>
      <c r="FF96" s="864"/>
      <c r="FG96" s="864"/>
      <c r="FH96" s="864"/>
      <c r="FI96" s="811"/>
      <c r="FJ96" s="475"/>
      <c r="FK96" s="994"/>
      <c r="FL96" s="995"/>
      <c r="FM96" s="995"/>
      <c r="FN96" s="995"/>
      <c r="FO96" s="991"/>
      <c r="FP96" s="991"/>
      <c r="FQ96" s="991"/>
      <c r="FR96" s="991"/>
      <c r="FS96" s="991"/>
      <c r="FT96" s="991"/>
      <c r="FU96" s="991"/>
      <c r="FV96" s="991"/>
      <c r="FW96" s="991"/>
      <c r="FX96" s="991"/>
      <c r="FY96" s="992"/>
      <c r="FZ96" s="992"/>
      <c r="GA96" s="992"/>
      <c r="GB96" s="992"/>
      <c r="GC96" s="992"/>
      <c r="GD96" s="992"/>
      <c r="GE96" s="992"/>
      <c r="GF96" s="992"/>
      <c r="GG96" s="992"/>
      <c r="GH96" s="992"/>
      <c r="GI96" s="992"/>
      <c r="GJ96" s="992"/>
      <c r="GK96" s="993"/>
    </row>
    <row r="97" spans="1:193" ht="4.5" customHeight="1" x14ac:dyDescent="0.15">
      <c r="A97" s="776"/>
      <c r="B97" s="776"/>
      <c r="C97" s="776"/>
      <c r="D97" s="776"/>
      <c r="E97" s="776"/>
      <c r="F97" s="776"/>
      <c r="G97" s="776"/>
      <c r="H97" s="776"/>
      <c r="I97" s="776"/>
      <c r="J97" s="776"/>
      <c r="K97" s="776"/>
      <c r="L97" s="776"/>
      <c r="M97" s="776"/>
      <c r="N97" s="776"/>
      <c r="O97" s="776"/>
      <c r="P97" s="776"/>
      <c r="Q97" s="776"/>
      <c r="R97" s="776"/>
      <c r="S97" s="776"/>
      <c r="T97" s="776"/>
      <c r="U97" s="776"/>
      <c r="V97" s="776"/>
      <c r="W97" s="776"/>
      <c r="X97" s="776"/>
      <c r="Y97" s="776"/>
      <c r="Z97" s="776"/>
      <c r="AA97" s="776"/>
      <c r="AB97" s="776"/>
      <c r="AC97" s="776"/>
      <c r="AD97" s="776"/>
      <c r="AE97" s="776"/>
      <c r="AF97" s="776"/>
      <c r="AG97" s="776"/>
      <c r="AH97" s="776"/>
      <c r="AI97" s="776"/>
      <c r="AJ97" s="776"/>
      <c r="AK97" s="776"/>
      <c r="AL97" s="776"/>
      <c r="AM97" s="776"/>
      <c r="AN97" s="776"/>
      <c r="AO97" s="776"/>
      <c r="AP97" s="776"/>
      <c r="AQ97" s="776"/>
      <c r="AR97" s="776"/>
      <c r="AS97" s="471"/>
      <c r="AT97" s="471"/>
      <c r="AU97" s="471"/>
      <c r="AV97" s="471"/>
      <c r="AW97" s="471"/>
      <c r="AX97" s="471"/>
      <c r="AY97" s="471"/>
      <c r="AZ97" s="471"/>
      <c r="BA97" s="471"/>
      <c r="BB97" s="471"/>
      <c r="BC97" s="471"/>
      <c r="BD97" s="471"/>
      <c r="BE97" s="477"/>
      <c r="BF97" s="477"/>
      <c r="BG97" s="474"/>
      <c r="BH97" s="474"/>
      <c r="BI97" s="505"/>
      <c r="BJ97" s="505"/>
      <c r="BK97" s="505"/>
      <c r="CM97" s="505"/>
      <c r="CN97" s="505"/>
      <c r="CO97" s="505"/>
      <c r="CP97" s="505"/>
      <c r="CQ97" s="505"/>
      <c r="CR97" s="505"/>
      <c r="CT97" s="1294"/>
      <c r="CU97" s="1295"/>
      <c r="CV97" s="1295"/>
      <c r="CW97" s="1295"/>
      <c r="CX97" s="1295"/>
      <c r="CY97" s="1295"/>
      <c r="CZ97" s="1295"/>
      <c r="DA97" s="1296"/>
      <c r="DB97" s="1457"/>
      <c r="DC97" s="1458"/>
      <c r="DD97" s="1458"/>
      <c r="DE97" s="1458"/>
      <c r="DF97" s="1458"/>
      <c r="DG97" s="1458"/>
      <c r="DH97" s="1458"/>
      <c r="DI97" s="1458"/>
      <c r="DJ97" s="1458"/>
      <c r="DK97" s="1458"/>
      <c r="DL97" s="1458"/>
      <c r="DM97" s="1458"/>
      <c r="DN97" s="1458"/>
      <c r="DO97" s="1458"/>
      <c r="DP97" s="1458"/>
      <c r="DQ97" s="1458"/>
      <c r="DR97" s="1458"/>
      <c r="DS97" s="1458"/>
      <c r="DT97" s="1458"/>
      <c r="DU97" s="1458"/>
      <c r="DV97" s="1458"/>
      <c r="DW97" s="1458"/>
      <c r="DX97" s="1458"/>
      <c r="DY97" s="1458"/>
      <c r="DZ97" s="1458"/>
      <c r="EA97" s="1458"/>
      <c r="EB97" s="1458"/>
      <c r="EC97" s="1458"/>
      <c r="ED97" s="1458"/>
      <c r="EE97" s="1458"/>
      <c r="EF97" s="1458"/>
      <c r="EG97" s="1458"/>
      <c r="EH97" s="1458"/>
      <c r="EI97" s="1458"/>
      <c r="EJ97" s="1458"/>
      <c r="EK97" s="1459"/>
      <c r="EL97" s="731" t="s">
        <v>391</v>
      </c>
      <c r="EM97" s="732"/>
      <c r="EN97" s="732"/>
      <c r="EO97" s="732"/>
      <c r="EP97" s="732"/>
      <c r="EQ97" s="732"/>
      <c r="ER97" s="732"/>
      <c r="ES97" s="732"/>
      <c r="ET97" s="732"/>
      <c r="EU97" s="732"/>
      <c r="EV97" s="732"/>
      <c r="EW97" s="733"/>
      <c r="EX97" s="737" t="s">
        <v>28</v>
      </c>
      <c r="EY97" s="732"/>
      <c r="EZ97" s="732"/>
      <c r="FA97" s="732"/>
      <c r="FB97" s="732"/>
      <c r="FC97" s="732"/>
      <c r="FD97" s="732"/>
      <c r="FE97" s="732"/>
      <c r="FF97" s="732"/>
      <c r="FG97" s="732"/>
      <c r="FH97" s="732"/>
      <c r="FI97" s="738"/>
      <c r="FJ97" s="475"/>
      <c r="FK97" s="994" t="s">
        <v>113</v>
      </c>
      <c r="FL97" s="995"/>
      <c r="FM97" s="995"/>
      <c r="FN97" s="995"/>
      <c r="FO97" s="991" t="str">
        <f>IF(入力シート!$I22="","",入力シート!$I22)</f>
        <v/>
      </c>
      <c r="FP97" s="991"/>
      <c r="FQ97" s="991"/>
      <c r="FR97" s="991"/>
      <c r="FS97" s="991"/>
      <c r="FT97" s="991"/>
      <c r="FU97" s="991"/>
      <c r="FV97" s="991"/>
      <c r="FW97" s="991"/>
      <c r="FX97" s="991"/>
      <c r="FY97" s="992" t="str">
        <f>IF(入力シート!$H22="","",入力シート!$H22)</f>
        <v/>
      </c>
      <c r="FZ97" s="992"/>
      <c r="GA97" s="992"/>
      <c r="GB97" s="992"/>
      <c r="GC97" s="992"/>
      <c r="GD97" s="992"/>
      <c r="GE97" s="992"/>
      <c r="GF97" s="992"/>
      <c r="GG97" s="992"/>
      <c r="GH97" s="992"/>
      <c r="GI97" s="992"/>
      <c r="GJ97" s="992"/>
      <c r="GK97" s="993"/>
    </row>
    <row r="98" spans="1:193" ht="4.5" customHeight="1" x14ac:dyDescent="0.15">
      <c r="A98" s="1129" t="s">
        <v>14</v>
      </c>
      <c r="B98" s="1130"/>
      <c r="C98" s="1130"/>
      <c r="D98" s="1130"/>
      <c r="E98" s="1130"/>
      <c r="F98" s="1130"/>
      <c r="G98" s="1130"/>
      <c r="H98" s="1130"/>
      <c r="I98" s="1130"/>
      <c r="J98" s="1130"/>
      <c r="K98" s="1143" t="s">
        <v>84</v>
      </c>
      <c r="L98" s="1143"/>
      <c r="M98" s="1143"/>
      <c r="N98" s="1143"/>
      <c r="O98" s="1143"/>
      <c r="P98" s="1143"/>
      <c r="Q98" s="1143"/>
      <c r="R98" s="1143"/>
      <c r="S98" s="1143"/>
      <c r="T98" s="1143"/>
      <c r="U98" s="1143"/>
      <c r="V98" s="1143"/>
      <c r="W98" s="1143"/>
      <c r="X98" s="1143"/>
      <c r="Y98" s="1143"/>
      <c r="Z98" s="1143"/>
      <c r="AA98" s="1143" t="s">
        <v>85</v>
      </c>
      <c r="AB98" s="1143"/>
      <c r="AC98" s="1143"/>
      <c r="AD98" s="1143"/>
      <c r="AE98" s="1143"/>
      <c r="AF98" s="1143"/>
      <c r="AG98" s="1143"/>
      <c r="AH98" s="1143"/>
      <c r="AI98" s="1143"/>
      <c r="AJ98" s="1143"/>
      <c r="AK98" s="1143"/>
      <c r="AL98" s="1143"/>
      <c r="AM98" s="1143"/>
      <c r="AN98" s="1143"/>
      <c r="AO98" s="1143"/>
      <c r="AP98" s="1143"/>
      <c r="AQ98" s="1143" t="s">
        <v>86</v>
      </c>
      <c r="AR98" s="1143"/>
      <c r="AS98" s="1143"/>
      <c r="AT98" s="1143"/>
      <c r="AU98" s="1143"/>
      <c r="AV98" s="1143"/>
      <c r="AW98" s="1143"/>
      <c r="AX98" s="1143"/>
      <c r="AY98" s="1143"/>
      <c r="AZ98" s="1143"/>
      <c r="BA98" s="1143"/>
      <c r="BB98" s="1143"/>
      <c r="BC98" s="1143"/>
      <c r="BD98" s="1143"/>
      <c r="BE98" s="1143"/>
      <c r="BF98" s="1145"/>
      <c r="BG98" s="474"/>
      <c r="BH98" s="474"/>
      <c r="BI98" s="505"/>
      <c r="BJ98" s="505"/>
      <c r="BK98" s="505"/>
      <c r="CM98" s="505"/>
      <c r="CN98" s="505"/>
      <c r="CO98" s="505"/>
      <c r="CP98" s="505"/>
      <c r="CQ98" s="505"/>
      <c r="CR98" s="505"/>
      <c r="CT98" s="1294"/>
      <c r="CU98" s="1295"/>
      <c r="CV98" s="1295"/>
      <c r="CW98" s="1295"/>
      <c r="CX98" s="1295"/>
      <c r="CY98" s="1295"/>
      <c r="CZ98" s="1295"/>
      <c r="DA98" s="1296"/>
      <c r="DB98" s="1460"/>
      <c r="DC98" s="1461"/>
      <c r="DD98" s="1461"/>
      <c r="DE98" s="1461"/>
      <c r="DF98" s="1461"/>
      <c r="DG98" s="1461"/>
      <c r="DH98" s="1461"/>
      <c r="DI98" s="1461"/>
      <c r="DJ98" s="1461"/>
      <c r="DK98" s="1461"/>
      <c r="DL98" s="1461"/>
      <c r="DM98" s="1461"/>
      <c r="DN98" s="1461"/>
      <c r="DO98" s="1461"/>
      <c r="DP98" s="1461"/>
      <c r="DQ98" s="1461"/>
      <c r="DR98" s="1461"/>
      <c r="DS98" s="1461"/>
      <c r="DT98" s="1461"/>
      <c r="DU98" s="1461"/>
      <c r="DV98" s="1461"/>
      <c r="DW98" s="1461"/>
      <c r="DX98" s="1461"/>
      <c r="DY98" s="1461"/>
      <c r="DZ98" s="1461"/>
      <c r="EA98" s="1461"/>
      <c r="EB98" s="1461"/>
      <c r="EC98" s="1461"/>
      <c r="ED98" s="1461"/>
      <c r="EE98" s="1461"/>
      <c r="EF98" s="1461"/>
      <c r="EG98" s="1461"/>
      <c r="EH98" s="1461"/>
      <c r="EI98" s="1461"/>
      <c r="EJ98" s="1461"/>
      <c r="EK98" s="1462"/>
      <c r="EL98" s="734"/>
      <c r="EM98" s="735"/>
      <c r="EN98" s="735"/>
      <c r="EO98" s="735"/>
      <c r="EP98" s="735"/>
      <c r="EQ98" s="735"/>
      <c r="ER98" s="735"/>
      <c r="ES98" s="735"/>
      <c r="ET98" s="735"/>
      <c r="EU98" s="735"/>
      <c r="EV98" s="735"/>
      <c r="EW98" s="736"/>
      <c r="EX98" s="735"/>
      <c r="EY98" s="735"/>
      <c r="EZ98" s="735"/>
      <c r="FA98" s="735"/>
      <c r="FB98" s="735"/>
      <c r="FC98" s="735"/>
      <c r="FD98" s="735"/>
      <c r="FE98" s="735"/>
      <c r="FF98" s="735"/>
      <c r="FG98" s="735"/>
      <c r="FH98" s="735"/>
      <c r="FI98" s="739"/>
      <c r="FJ98" s="475"/>
      <c r="FK98" s="994"/>
      <c r="FL98" s="995"/>
      <c r="FM98" s="995"/>
      <c r="FN98" s="995"/>
      <c r="FO98" s="991"/>
      <c r="FP98" s="991"/>
      <c r="FQ98" s="991"/>
      <c r="FR98" s="991"/>
      <c r="FS98" s="991"/>
      <c r="FT98" s="991"/>
      <c r="FU98" s="991"/>
      <c r="FV98" s="991"/>
      <c r="FW98" s="991"/>
      <c r="FX98" s="991"/>
      <c r="FY98" s="992"/>
      <c r="FZ98" s="992"/>
      <c r="GA98" s="992"/>
      <c r="GB98" s="992"/>
      <c r="GC98" s="992"/>
      <c r="GD98" s="992"/>
      <c r="GE98" s="992"/>
      <c r="GF98" s="992"/>
      <c r="GG98" s="992"/>
      <c r="GH98" s="992"/>
      <c r="GI98" s="992"/>
      <c r="GJ98" s="992"/>
      <c r="GK98" s="993"/>
    </row>
    <row r="99" spans="1:193" ht="4.5" customHeight="1" x14ac:dyDescent="0.15">
      <c r="A99" s="973"/>
      <c r="B99" s="972"/>
      <c r="C99" s="972"/>
      <c r="D99" s="972"/>
      <c r="E99" s="972"/>
      <c r="F99" s="972"/>
      <c r="G99" s="972"/>
      <c r="H99" s="972"/>
      <c r="I99" s="972"/>
      <c r="J99" s="972"/>
      <c r="K99" s="1144"/>
      <c r="L99" s="1144"/>
      <c r="M99" s="1144"/>
      <c r="N99" s="1144"/>
      <c r="O99" s="1144"/>
      <c r="P99" s="1144"/>
      <c r="Q99" s="1144"/>
      <c r="R99" s="1144"/>
      <c r="S99" s="1144"/>
      <c r="T99" s="1144"/>
      <c r="U99" s="1144"/>
      <c r="V99" s="1144"/>
      <c r="W99" s="1144"/>
      <c r="X99" s="1144"/>
      <c r="Y99" s="1144"/>
      <c r="Z99" s="1144"/>
      <c r="AA99" s="1144"/>
      <c r="AB99" s="1144"/>
      <c r="AC99" s="1144"/>
      <c r="AD99" s="1144"/>
      <c r="AE99" s="1144"/>
      <c r="AF99" s="1144"/>
      <c r="AG99" s="1144"/>
      <c r="AH99" s="1144"/>
      <c r="AI99" s="1144"/>
      <c r="AJ99" s="1144"/>
      <c r="AK99" s="1144"/>
      <c r="AL99" s="1144"/>
      <c r="AM99" s="1144"/>
      <c r="AN99" s="1144"/>
      <c r="AO99" s="1144"/>
      <c r="AP99" s="1144"/>
      <c r="AQ99" s="1144"/>
      <c r="AR99" s="1144"/>
      <c r="AS99" s="1144"/>
      <c r="AT99" s="1144"/>
      <c r="AU99" s="1144"/>
      <c r="AV99" s="1144"/>
      <c r="AW99" s="1144"/>
      <c r="AX99" s="1144"/>
      <c r="AY99" s="1144"/>
      <c r="AZ99" s="1144"/>
      <c r="BA99" s="1144"/>
      <c r="BB99" s="1144"/>
      <c r="BC99" s="1144"/>
      <c r="BD99" s="1144"/>
      <c r="BE99" s="1144"/>
      <c r="BF99" s="1146"/>
      <c r="BG99" s="474"/>
      <c r="BH99" s="474"/>
      <c r="BI99" s="505"/>
      <c r="BJ99" s="505"/>
      <c r="BK99" s="505"/>
      <c r="CM99" s="505"/>
      <c r="CN99" s="505"/>
      <c r="CO99" s="505"/>
      <c r="CP99" s="505"/>
      <c r="CQ99" s="505"/>
      <c r="CR99" s="505"/>
      <c r="CT99" s="1294"/>
      <c r="CU99" s="1295"/>
      <c r="CV99" s="1295"/>
      <c r="CW99" s="1295"/>
      <c r="CX99" s="1295"/>
      <c r="CY99" s="1295"/>
      <c r="CZ99" s="1295"/>
      <c r="DA99" s="1296"/>
      <c r="DB99" s="1460"/>
      <c r="DC99" s="1461"/>
      <c r="DD99" s="1461"/>
      <c r="DE99" s="1461"/>
      <c r="DF99" s="1461"/>
      <c r="DG99" s="1461"/>
      <c r="DH99" s="1461"/>
      <c r="DI99" s="1461"/>
      <c r="DJ99" s="1461"/>
      <c r="DK99" s="1461"/>
      <c r="DL99" s="1461"/>
      <c r="DM99" s="1461"/>
      <c r="DN99" s="1461"/>
      <c r="DO99" s="1461"/>
      <c r="DP99" s="1461"/>
      <c r="DQ99" s="1461"/>
      <c r="DR99" s="1461"/>
      <c r="DS99" s="1461"/>
      <c r="DT99" s="1461"/>
      <c r="DU99" s="1461"/>
      <c r="DV99" s="1461"/>
      <c r="DW99" s="1461"/>
      <c r="DX99" s="1461"/>
      <c r="DY99" s="1461"/>
      <c r="DZ99" s="1461"/>
      <c r="EA99" s="1461"/>
      <c r="EB99" s="1461"/>
      <c r="EC99" s="1461"/>
      <c r="ED99" s="1461"/>
      <c r="EE99" s="1461"/>
      <c r="EF99" s="1461"/>
      <c r="EG99" s="1461"/>
      <c r="EH99" s="1461"/>
      <c r="EI99" s="1461"/>
      <c r="EJ99" s="1461"/>
      <c r="EK99" s="1462"/>
      <c r="EL99" s="740" t="str">
        <f>IF(入力シート!$AO$87="","",入力シート!$AO$87)</f>
        <v/>
      </c>
      <c r="EM99" s="741"/>
      <c r="EN99" s="741"/>
      <c r="EO99" s="741"/>
      <c r="EP99" s="741"/>
      <c r="EQ99" s="741"/>
      <c r="ER99" s="741"/>
      <c r="ES99" s="741"/>
      <c r="ET99" s="741"/>
      <c r="EU99" s="741"/>
      <c r="EV99" s="741"/>
      <c r="EW99" s="742"/>
      <c r="EX99" s="724" t="str">
        <f>IF(入力シート!$K$87="","",入力シート!$K$87)</f>
        <v/>
      </c>
      <c r="EY99" s="725"/>
      <c r="EZ99" s="725"/>
      <c r="FA99" s="725"/>
      <c r="FB99" s="725"/>
      <c r="FC99" s="725"/>
      <c r="FD99" s="725"/>
      <c r="FE99" s="725"/>
      <c r="FF99" s="725"/>
      <c r="FG99" s="725"/>
      <c r="FH99" s="725"/>
      <c r="FI99" s="726"/>
      <c r="FJ99" s="475"/>
      <c r="FK99" s="994"/>
      <c r="FL99" s="995"/>
      <c r="FM99" s="995"/>
      <c r="FN99" s="995"/>
      <c r="FO99" s="991"/>
      <c r="FP99" s="991"/>
      <c r="FQ99" s="991"/>
      <c r="FR99" s="991"/>
      <c r="FS99" s="991"/>
      <c r="FT99" s="991"/>
      <c r="FU99" s="991"/>
      <c r="FV99" s="991"/>
      <c r="FW99" s="991"/>
      <c r="FX99" s="991"/>
      <c r="FY99" s="992"/>
      <c r="FZ99" s="992"/>
      <c r="GA99" s="992"/>
      <c r="GB99" s="992"/>
      <c r="GC99" s="992"/>
      <c r="GD99" s="992"/>
      <c r="GE99" s="992"/>
      <c r="GF99" s="992"/>
      <c r="GG99" s="992"/>
      <c r="GH99" s="992"/>
      <c r="GI99" s="992"/>
      <c r="GJ99" s="992"/>
      <c r="GK99" s="993"/>
    </row>
    <row r="100" spans="1:193" ht="4.5" customHeight="1" x14ac:dyDescent="0.15">
      <c r="A100" s="973"/>
      <c r="B100" s="972"/>
      <c r="C100" s="972"/>
      <c r="D100" s="972"/>
      <c r="E100" s="972"/>
      <c r="F100" s="972"/>
      <c r="G100" s="972"/>
      <c r="H100" s="972"/>
      <c r="I100" s="972"/>
      <c r="J100" s="972"/>
      <c r="K100" s="942" t="str">
        <f>IF(入力シート!$C$47="","",入力シート!$C$47)</f>
        <v/>
      </c>
      <c r="L100" s="942"/>
      <c r="M100" s="942"/>
      <c r="N100" s="942"/>
      <c r="O100" s="942"/>
      <c r="P100" s="942"/>
      <c r="Q100" s="942"/>
      <c r="R100" s="942"/>
      <c r="S100" s="942"/>
      <c r="T100" s="942"/>
      <c r="U100" s="942"/>
      <c r="V100" s="942"/>
      <c r="W100" s="942"/>
      <c r="X100" s="942"/>
      <c r="Y100" s="942"/>
      <c r="Z100" s="942"/>
      <c r="AA100" s="942" t="str">
        <f>IF(入力シート!$D$47="","",入力シート!$D$47)</f>
        <v/>
      </c>
      <c r="AB100" s="942"/>
      <c r="AC100" s="942"/>
      <c r="AD100" s="942"/>
      <c r="AE100" s="942"/>
      <c r="AF100" s="942"/>
      <c r="AG100" s="942"/>
      <c r="AH100" s="942"/>
      <c r="AI100" s="942"/>
      <c r="AJ100" s="942"/>
      <c r="AK100" s="942"/>
      <c r="AL100" s="942"/>
      <c r="AM100" s="942"/>
      <c r="AN100" s="942"/>
      <c r="AO100" s="942"/>
      <c r="AP100" s="942"/>
      <c r="AQ100" s="705" t="str">
        <f>IF(入力シート!$E$47="","",入力シート!$E$47)</f>
        <v/>
      </c>
      <c r="AR100" s="706"/>
      <c r="AS100" s="706"/>
      <c r="AT100" s="706"/>
      <c r="AU100" s="706"/>
      <c r="AV100" s="706"/>
      <c r="AW100" s="706"/>
      <c r="AX100" s="706"/>
      <c r="AY100" s="706"/>
      <c r="AZ100" s="706"/>
      <c r="BA100" s="706"/>
      <c r="BB100" s="706"/>
      <c r="BC100" s="706"/>
      <c r="BD100" s="706"/>
      <c r="BE100" s="706"/>
      <c r="BF100" s="707"/>
      <c r="BG100" s="474"/>
      <c r="BH100" s="474"/>
      <c r="BI100" s="505"/>
      <c r="BJ100" s="505"/>
      <c r="BK100" s="505"/>
      <c r="CM100" s="505"/>
      <c r="CN100" s="505"/>
      <c r="CO100" s="505"/>
      <c r="CP100" s="505"/>
      <c r="CQ100" s="505"/>
      <c r="CR100" s="505"/>
      <c r="CT100" s="1294"/>
      <c r="CU100" s="1295"/>
      <c r="CV100" s="1295"/>
      <c r="CW100" s="1295"/>
      <c r="CX100" s="1295"/>
      <c r="CY100" s="1295"/>
      <c r="CZ100" s="1295"/>
      <c r="DA100" s="1296"/>
      <c r="DB100" s="1460"/>
      <c r="DC100" s="1461"/>
      <c r="DD100" s="1461"/>
      <c r="DE100" s="1461"/>
      <c r="DF100" s="1461"/>
      <c r="DG100" s="1461"/>
      <c r="DH100" s="1461"/>
      <c r="DI100" s="1461"/>
      <c r="DJ100" s="1461"/>
      <c r="DK100" s="1461"/>
      <c r="DL100" s="1461"/>
      <c r="DM100" s="1461"/>
      <c r="DN100" s="1461"/>
      <c r="DO100" s="1461"/>
      <c r="DP100" s="1461"/>
      <c r="DQ100" s="1461"/>
      <c r="DR100" s="1461"/>
      <c r="DS100" s="1461"/>
      <c r="DT100" s="1461"/>
      <c r="DU100" s="1461"/>
      <c r="DV100" s="1461"/>
      <c r="DW100" s="1461"/>
      <c r="DX100" s="1461"/>
      <c r="DY100" s="1461"/>
      <c r="DZ100" s="1461"/>
      <c r="EA100" s="1461"/>
      <c r="EB100" s="1461"/>
      <c r="EC100" s="1461"/>
      <c r="ED100" s="1461"/>
      <c r="EE100" s="1461"/>
      <c r="EF100" s="1461"/>
      <c r="EG100" s="1461"/>
      <c r="EH100" s="1461"/>
      <c r="EI100" s="1461"/>
      <c r="EJ100" s="1461"/>
      <c r="EK100" s="1462"/>
      <c r="EL100" s="743"/>
      <c r="EM100" s="744"/>
      <c r="EN100" s="744"/>
      <c r="EO100" s="744"/>
      <c r="EP100" s="744"/>
      <c r="EQ100" s="744"/>
      <c r="ER100" s="744"/>
      <c r="ES100" s="744"/>
      <c r="ET100" s="744"/>
      <c r="EU100" s="744"/>
      <c r="EV100" s="744"/>
      <c r="EW100" s="745"/>
      <c r="EX100" s="746"/>
      <c r="EY100" s="746"/>
      <c r="EZ100" s="746"/>
      <c r="FA100" s="746"/>
      <c r="FB100" s="746"/>
      <c r="FC100" s="746"/>
      <c r="FD100" s="746"/>
      <c r="FE100" s="746"/>
      <c r="FF100" s="746"/>
      <c r="FG100" s="746"/>
      <c r="FH100" s="746"/>
      <c r="FI100" s="728"/>
      <c r="FJ100" s="475"/>
      <c r="FK100" s="994"/>
      <c r="FL100" s="995"/>
      <c r="FM100" s="995"/>
      <c r="FN100" s="995"/>
      <c r="FO100" s="991"/>
      <c r="FP100" s="991"/>
      <c r="FQ100" s="991"/>
      <c r="FR100" s="991"/>
      <c r="FS100" s="991"/>
      <c r="FT100" s="991"/>
      <c r="FU100" s="991"/>
      <c r="FV100" s="991"/>
      <c r="FW100" s="991"/>
      <c r="FX100" s="991"/>
      <c r="FY100" s="992"/>
      <c r="FZ100" s="992"/>
      <c r="GA100" s="992"/>
      <c r="GB100" s="992"/>
      <c r="GC100" s="992"/>
      <c r="GD100" s="992"/>
      <c r="GE100" s="992"/>
      <c r="GF100" s="992"/>
      <c r="GG100" s="992"/>
      <c r="GH100" s="992"/>
      <c r="GI100" s="992"/>
      <c r="GJ100" s="992"/>
      <c r="GK100" s="993"/>
    </row>
    <row r="101" spans="1:193" ht="4.5" customHeight="1" x14ac:dyDescent="0.15">
      <c r="A101" s="973"/>
      <c r="B101" s="972"/>
      <c r="C101" s="972"/>
      <c r="D101" s="972"/>
      <c r="E101" s="972"/>
      <c r="F101" s="972"/>
      <c r="G101" s="972"/>
      <c r="H101" s="972"/>
      <c r="I101" s="972"/>
      <c r="J101" s="972"/>
      <c r="K101" s="942"/>
      <c r="L101" s="942"/>
      <c r="M101" s="942"/>
      <c r="N101" s="942"/>
      <c r="O101" s="942"/>
      <c r="P101" s="942"/>
      <c r="Q101" s="942"/>
      <c r="R101" s="942"/>
      <c r="S101" s="942"/>
      <c r="T101" s="942"/>
      <c r="U101" s="942"/>
      <c r="V101" s="942"/>
      <c r="W101" s="942"/>
      <c r="X101" s="942"/>
      <c r="Y101" s="942"/>
      <c r="Z101" s="942"/>
      <c r="AA101" s="942"/>
      <c r="AB101" s="942"/>
      <c r="AC101" s="942"/>
      <c r="AD101" s="942"/>
      <c r="AE101" s="942"/>
      <c r="AF101" s="942"/>
      <c r="AG101" s="942"/>
      <c r="AH101" s="942"/>
      <c r="AI101" s="942"/>
      <c r="AJ101" s="942"/>
      <c r="AK101" s="942"/>
      <c r="AL101" s="942"/>
      <c r="AM101" s="942"/>
      <c r="AN101" s="942"/>
      <c r="AO101" s="942"/>
      <c r="AP101" s="942"/>
      <c r="AQ101" s="708"/>
      <c r="AR101" s="709"/>
      <c r="AS101" s="709"/>
      <c r="AT101" s="709"/>
      <c r="AU101" s="709"/>
      <c r="AV101" s="709"/>
      <c r="AW101" s="709"/>
      <c r="AX101" s="709"/>
      <c r="AY101" s="709"/>
      <c r="AZ101" s="709"/>
      <c r="BA101" s="709"/>
      <c r="BB101" s="709"/>
      <c r="BC101" s="709"/>
      <c r="BD101" s="709"/>
      <c r="BE101" s="709"/>
      <c r="BF101" s="710"/>
      <c r="BG101" s="474"/>
      <c r="BH101" s="474"/>
      <c r="BI101" s="505"/>
      <c r="BJ101" s="505"/>
      <c r="BK101" s="505"/>
      <c r="CM101" s="505"/>
      <c r="CN101" s="505"/>
      <c r="CO101" s="505"/>
      <c r="CP101" s="505"/>
      <c r="CQ101" s="505"/>
      <c r="CR101" s="505"/>
      <c r="CT101" s="1294"/>
      <c r="CU101" s="1295"/>
      <c r="CV101" s="1295"/>
      <c r="CW101" s="1295"/>
      <c r="CX101" s="1295"/>
      <c r="CY101" s="1295"/>
      <c r="CZ101" s="1295"/>
      <c r="DA101" s="1296"/>
      <c r="DB101" s="1460"/>
      <c r="DC101" s="1461"/>
      <c r="DD101" s="1461"/>
      <c r="DE101" s="1461"/>
      <c r="DF101" s="1461"/>
      <c r="DG101" s="1461"/>
      <c r="DH101" s="1461"/>
      <c r="DI101" s="1461"/>
      <c r="DJ101" s="1461"/>
      <c r="DK101" s="1461"/>
      <c r="DL101" s="1461"/>
      <c r="DM101" s="1461"/>
      <c r="DN101" s="1461"/>
      <c r="DO101" s="1461"/>
      <c r="DP101" s="1461"/>
      <c r="DQ101" s="1461"/>
      <c r="DR101" s="1461"/>
      <c r="DS101" s="1461"/>
      <c r="DT101" s="1461"/>
      <c r="DU101" s="1461"/>
      <c r="DV101" s="1461"/>
      <c r="DW101" s="1461"/>
      <c r="DX101" s="1461"/>
      <c r="DY101" s="1461"/>
      <c r="DZ101" s="1461"/>
      <c r="EA101" s="1461"/>
      <c r="EB101" s="1461"/>
      <c r="EC101" s="1461"/>
      <c r="ED101" s="1461"/>
      <c r="EE101" s="1461"/>
      <c r="EF101" s="1461"/>
      <c r="EG101" s="1461"/>
      <c r="EH101" s="1461"/>
      <c r="EI101" s="1461"/>
      <c r="EJ101" s="1461"/>
      <c r="EK101" s="1462"/>
      <c r="EL101" s="743"/>
      <c r="EM101" s="744"/>
      <c r="EN101" s="744"/>
      <c r="EO101" s="744"/>
      <c r="EP101" s="744"/>
      <c r="EQ101" s="744"/>
      <c r="ER101" s="744"/>
      <c r="ES101" s="744"/>
      <c r="ET101" s="744"/>
      <c r="EU101" s="744"/>
      <c r="EV101" s="744"/>
      <c r="EW101" s="745"/>
      <c r="EX101" s="746"/>
      <c r="EY101" s="746"/>
      <c r="EZ101" s="746"/>
      <c r="FA101" s="746"/>
      <c r="FB101" s="746"/>
      <c r="FC101" s="746"/>
      <c r="FD101" s="746"/>
      <c r="FE101" s="746"/>
      <c r="FF101" s="746"/>
      <c r="FG101" s="746"/>
      <c r="FH101" s="746"/>
      <c r="FI101" s="728"/>
      <c r="FJ101" s="475"/>
      <c r="FK101" s="994"/>
      <c r="FL101" s="995"/>
      <c r="FM101" s="995"/>
      <c r="FN101" s="995"/>
      <c r="FO101" s="991"/>
      <c r="FP101" s="991"/>
      <c r="FQ101" s="991"/>
      <c r="FR101" s="991"/>
      <c r="FS101" s="991"/>
      <c r="FT101" s="991"/>
      <c r="FU101" s="991"/>
      <c r="FV101" s="991"/>
      <c r="FW101" s="991"/>
      <c r="FX101" s="991"/>
      <c r="FY101" s="992"/>
      <c r="FZ101" s="992"/>
      <c r="GA101" s="992"/>
      <c r="GB101" s="992"/>
      <c r="GC101" s="992"/>
      <c r="GD101" s="992"/>
      <c r="GE101" s="992"/>
      <c r="GF101" s="992"/>
      <c r="GG101" s="992"/>
      <c r="GH101" s="992"/>
      <c r="GI101" s="992"/>
      <c r="GJ101" s="992"/>
      <c r="GK101" s="993"/>
    </row>
    <row r="102" spans="1:193" ht="4.5" customHeight="1" x14ac:dyDescent="0.15">
      <c r="A102" s="973"/>
      <c r="B102" s="972"/>
      <c r="C102" s="972"/>
      <c r="D102" s="972"/>
      <c r="E102" s="972"/>
      <c r="F102" s="972"/>
      <c r="G102" s="972"/>
      <c r="H102" s="972"/>
      <c r="I102" s="972"/>
      <c r="J102" s="972"/>
      <c r="K102" s="942"/>
      <c r="L102" s="942"/>
      <c r="M102" s="942"/>
      <c r="N102" s="942"/>
      <c r="O102" s="942"/>
      <c r="P102" s="942"/>
      <c r="Q102" s="942"/>
      <c r="R102" s="942"/>
      <c r="S102" s="942"/>
      <c r="T102" s="942"/>
      <c r="U102" s="942"/>
      <c r="V102" s="942"/>
      <c r="W102" s="942"/>
      <c r="X102" s="942"/>
      <c r="Y102" s="942"/>
      <c r="Z102" s="942"/>
      <c r="AA102" s="942"/>
      <c r="AB102" s="942"/>
      <c r="AC102" s="942"/>
      <c r="AD102" s="942"/>
      <c r="AE102" s="942"/>
      <c r="AF102" s="942"/>
      <c r="AG102" s="942"/>
      <c r="AH102" s="942"/>
      <c r="AI102" s="942"/>
      <c r="AJ102" s="942"/>
      <c r="AK102" s="942"/>
      <c r="AL102" s="942"/>
      <c r="AM102" s="942"/>
      <c r="AN102" s="942"/>
      <c r="AO102" s="942"/>
      <c r="AP102" s="942"/>
      <c r="AQ102" s="708"/>
      <c r="AR102" s="709"/>
      <c r="AS102" s="709"/>
      <c r="AT102" s="709"/>
      <c r="AU102" s="709"/>
      <c r="AV102" s="709"/>
      <c r="AW102" s="709"/>
      <c r="AX102" s="709"/>
      <c r="AY102" s="709"/>
      <c r="AZ102" s="709"/>
      <c r="BA102" s="709"/>
      <c r="BB102" s="709"/>
      <c r="BC102" s="709"/>
      <c r="BD102" s="709"/>
      <c r="BE102" s="709"/>
      <c r="BF102" s="710"/>
      <c r="BG102" s="474"/>
      <c r="BH102" s="474"/>
      <c r="BI102" s="505"/>
      <c r="BJ102" s="505"/>
      <c r="BK102" s="505"/>
      <c r="CM102" s="505"/>
      <c r="CN102" s="505"/>
      <c r="CO102" s="505"/>
      <c r="CP102" s="505"/>
      <c r="CQ102" s="505"/>
      <c r="CR102" s="505"/>
      <c r="CT102" s="1294"/>
      <c r="CU102" s="1295"/>
      <c r="CV102" s="1295"/>
      <c r="CW102" s="1295"/>
      <c r="CX102" s="1295"/>
      <c r="CY102" s="1295"/>
      <c r="CZ102" s="1295"/>
      <c r="DA102" s="1296"/>
      <c r="DB102" s="1460"/>
      <c r="DC102" s="1461"/>
      <c r="DD102" s="1461"/>
      <c r="DE102" s="1461"/>
      <c r="DF102" s="1461"/>
      <c r="DG102" s="1461"/>
      <c r="DH102" s="1461"/>
      <c r="DI102" s="1461"/>
      <c r="DJ102" s="1461"/>
      <c r="DK102" s="1461"/>
      <c r="DL102" s="1461"/>
      <c r="DM102" s="1461"/>
      <c r="DN102" s="1461"/>
      <c r="DO102" s="1461"/>
      <c r="DP102" s="1461"/>
      <c r="DQ102" s="1461"/>
      <c r="DR102" s="1461"/>
      <c r="DS102" s="1461"/>
      <c r="DT102" s="1461"/>
      <c r="DU102" s="1461"/>
      <c r="DV102" s="1461"/>
      <c r="DW102" s="1461"/>
      <c r="DX102" s="1461"/>
      <c r="DY102" s="1461"/>
      <c r="DZ102" s="1461"/>
      <c r="EA102" s="1461"/>
      <c r="EB102" s="1461"/>
      <c r="EC102" s="1461"/>
      <c r="ED102" s="1461"/>
      <c r="EE102" s="1461"/>
      <c r="EF102" s="1461"/>
      <c r="EG102" s="1461"/>
      <c r="EH102" s="1461"/>
      <c r="EI102" s="1461"/>
      <c r="EJ102" s="1461"/>
      <c r="EK102" s="1462"/>
      <c r="EL102" s="743"/>
      <c r="EM102" s="744"/>
      <c r="EN102" s="744"/>
      <c r="EO102" s="744"/>
      <c r="EP102" s="744"/>
      <c r="EQ102" s="744"/>
      <c r="ER102" s="744"/>
      <c r="ES102" s="744"/>
      <c r="ET102" s="744"/>
      <c r="EU102" s="744"/>
      <c r="EV102" s="744"/>
      <c r="EW102" s="745"/>
      <c r="EX102" s="746"/>
      <c r="EY102" s="746"/>
      <c r="EZ102" s="746"/>
      <c r="FA102" s="746"/>
      <c r="FB102" s="746"/>
      <c r="FC102" s="746"/>
      <c r="FD102" s="746"/>
      <c r="FE102" s="746"/>
      <c r="FF102" s="746"/>
      <c r="FG102" s="746"/>
      <c r="FH102" s="746"/>
      <c r="FI102" s="728"/>
      <c r="FJ102" s="475"/>
      <c r="FK102" s="994" t="s">
        <v>115</v>
      </c>
      <c r="FL102" s="995"/>
      <c r="FM102" s="995"/>
      <c r="FN102" s="995"/>
      <c r="FO102" s="991" t="str">
        <f>IF(入力シート!$I23="","",入力シート!$I23)</f>
        <v/>
      </c>
      <c r="FP102" s="991"/>
      <c r="FQ102" s="991"/>
      <c r="FR102" s="991"/>
      <c r="FS102" s="991"/>
      <c r="FT102" s="991"/>
      <c r="FU102" s="991"/>
      <c r="FV102" s="991"/>
      <c r="FW102" s="991"/>
      <c r="FX102" s="991"/>
      <c r="FY102" s="992" t="str">
        <f>IF(入力シート!$H23="","",入力シート!$H23)</f>
        <v/>
      </c>
      <c r="FZ102" s="992"/>
      <c r="GA102" s="992"/>
      <c r="GB102" s="992"/>
      <c r="GC102" s="992"/>
      <c r="GD102" s="992"/>
      <c r="GE102" s="992"/>
      <c r="GF102" s="992"/>
      <c r="GG102" s="992"/>
      <c r="GH102" s="992"/>
      <c r="GI102" s="992"/>
      <c r="GJ102" s="992"/>
      <c r="GK102" s="993"/>
    </row>
    <row r="103" spans="1:193" ht="4.5" customHeight="1" x14ac:dyDescent="0.15">
      <c r="A103" s="973"/>
      <c r="B103" s="972"/>
      <c r="C103" s="972"/>
      <c r="D103" s="972"/>
      <c r="E103" s="972"/>
      <c r="F103" s="972"/>
      <c r="G103" s="972"/>
      <c r="H103" s="972"/>
      <c r="I103" s="972"/>
      <c r="J103" s="972"/>
      <c r="K103" s="942"/>
      <c r="L103" s="942"/>
      <c r="M103" s="942"/>
      <c r="N103" s="942"/>
      <c r="O103" s="942"/>
      <c r="P103" s="942"/>
      <c r="Q103" s="942"/>
      <c r="R103" s="942"/>
      <c r="S103" s="942"/>
      <c r="T103" s="942"/>
      <c r="U103" s="942"/>
      <c r="V103" s="942"/>
      <c r="W103" s="942"/>
      <c r="X103" s="942"/>
      <c r="Y103" s="942"/>
      <c r="Z103" s="942"/>
      <c r="AA103" s="942"/>
      <c r="AB103" s="942"/>
      <c r="AC103" s="942"/>
      <c r="AD103" s="942"/>
      <c r="AE103" s="942"/>
      <c r="AF103" s="942"/>
      <c r="AG103" s="942"/>
      <c r="AH103" s="942"/>
      <c r="AI103" s="942"/>
      <c r="AJ103" s="942"/>
      <c r="AK103" s="942"/>
      <c r="AL103" s="942"/>
      <c r="AM103" s="942"/>
      <c r="AN103" s="942"/>
      <c r="AO103" s="942"/>
      <c r="AP103" s="942"/>
      <c r="AQ103" s="711"/>
      <c r="AR103" s="712"/>
      <c r="AS103" s="712"/>
      <c r="AT103" s="712"/>
      <c r="AU103" s="712"/>
      <c r="AV103" s="712"/>
      <c r="AW103" s="712"/>
      <c r="AX103" s="712"/>
      <c r="AY103" s="712"/>
      <c r="AZ103" s="712"/>
      <c r="BA103" s="712"/>
      <c r="BB103" s="712"/>
      <c r="BC103" s="712"/>
      <c r="BD103" s="712"/>
      <c r="BE103" s="712"/>
      <c r="BF103" s="713"/>
      <c r="BG103" s="474"/>
      <c r="BH103" s="474"/>
      <c r="BI103" s="505"/>
      <c r="BJ103" s="505"/>
      <c r="BK103" s="505"/>
      <c r="CM103" s="505"/>
      <c r="CN103" s="505"/>
      <c r="CO103" s="505"/>
      <c r="CP103" s="505"/>
      <c r="CQ103" s="505"/>
      <c r="CR103" s="505"/>
      <c r="CT103" s="1294"/>
      <c r="CU103" s="1295"/>
      <c r="CV103" s="1295"/>
      <c r="CW103" s="1295"/>
      <c r="CX103" s="1295"/>
      <c r="CY103" s="1295"/>
      <c r="CZ103" s="1295"/>
      <c r="DA103" s="1296"/>
      <c r="DB103" s="1466"/>
      <c r="DC103" s="1467"/>
      <c r="DD103" s="1467"/>
      <c r="DE103" s="1467"/>
      <c r="DF103" s="1467"/>
      <c r="DG103" s="1467"/>
      <c r="DH103" s="1467"/>
      <c r="DI103" s="1467"/>
      <c r="DJ103" s="1467"/>
      <c r="DK103" s="1467"/>
      <c r="DL103" s="1467"/>
      <c r="DM103" s="1467"/>
      <c r="DN103" s="1467"/>
      <c r="DO103" s="1467"/>
      <c r="DP103" s="1467"/>
      <c r="DQ103" s="1467"/>
      <c r="DR103" s="1467"/>
      <c r="DS103" s="1467"/>
      <c r="DT103" s="1467"/>
      <c r="DU103" s="1467"/>
      <c r="DV103" s="1467"/>
      <c r="DW103" s="1467"/>
      <c r="DX103" s="1467"/>
      <c r="DY103" s="1467"/>
      <c r="DZ103" s="1467"/>
      <c r="EA103" s="1467"/>
      <c r="EB103" s="1467"/>
      <c r="EC103" s="1467"/>
      <c r="ED103" s="1467"/>
      <c r="EE103" s="1467"/>
      <c r="EF103" s="1467"/>
      <c r="EG103" s="1467"/>
      <c r="EH103" s="1467"/>
      <c r="EI103" s="1467"/>
      <c r="EJ103" s="1467"/>
      <c r="EK103" s="1468"/>
      <c r="EL103" s="743"/>
      <c r="EM103" s="744"/>
      <c r="EN103" s="744"/>
      <c r="EO103" s="744"/>
      <c r="EP103" s="744"/>
      <c r="EQ103" s="744"/>
      <c r="ER103" s="744"/>
      <c r="ES103" s="744"/>
      <c r="ET103" s="744"/>
      <c r="EU103" s="744"/>
      <c r="EV103" s="744"/>
      <c r="EW103" s="745"/>
      <c r="EX103" s="727"/>
      <c r="EY103" s="727"/>
      <c r="EZ103" s="727"/>
      <c r="FA103" s="727"/>
      <c r="FB103" s="727"/>
      <c r="FC103" s="727"/>
      <c r="FD103" s="727"/>
      <c r="FE103" s="727"/>
      <c r="FF103" s="727"/>
      <c r="FG103" s="727"/>
      <c r="FH103" s="727"/>
      <c r="FI103" s="728"/>
      <c r="FJ103" s="475"/>
      <c r="FK103" s="994"/>
      <c r="FL103" s="995"/>
      <c r="FM103" s="995"/>
      <c r="FN103" s="995"/>
      <c r="FO103" s="991"/>
      <c r="FP103" s="991"/>
      <c r="FQ103" s="991"/>
      <c r="FR103" s="991"/>
      <c r="FS103" s="991"/>
      <c r="FT103" s="991"/>
      <c r="FU103" s="991"/>
      <c r="FV103" s="991"/>
      <c r="FW103" s="991"/>
      <c r="FX103" s="991"/>
      <c r="FY103" s="992"/>
      <c r="FZ103" s="992"/>
      <c r="GA103" s="992"/>
      <c r="GB103" s="992"/>
      <c r="GC103" s="992"/>
      <c r="GD103" s="992"/>
      <c r="GE103" s="992"/>
      <c r="GF103" s="992"/>
      <c r="GG103" s="992"/>
      <c r="GH103" s="992"/>
      <c r="GI103" s="992"/>
      <c r="GJ103" s="992"/>
      <c r="GK103" s="993"/>
    </row>
    <row r="104" spans="1:193" ht="4.5" customHeight="1" x14ac:dyDescent="0.15">
      <c r="A104" s="973"/>
      <c r="B104" s="972"/>
      <c r="C104" s="972"/>
      <c r="D104" s="972"/>
      <c r="E104" s="972"/>
      <c r="F104" s="972"/>
      <c r="G104" s="972"/>
      <c r="H104" s="972"/>
      <c r="I104" s="972"/>
      <c r="J104" s="972"/>
      <c r="K104" s="638" t="s">
        <v>208</v>
      </c>
      <c r="L104" s="638"/>
      <c r="M104" s="638"/>
      <c r="N104" s="638"/>
      <c r="O104" s="638"/>
      <c r="P104" s="638"/>
      <c r="Q104" s="638"/>
      <c r="R104" s="638"/>
      <c r="S104" s="638"/>
      <c r="T104" s="638"/>
      <c r="U104" s="638"/>
      <c r="V104" s="638"/>
      <c r="W104" s="638"/>
      <c r="X104" s="638"/>
      <c r="Y104" s="638"/>
      <c r="Z104" s="638"/>
      <c r="AA104" s="638" t="s">
        <v>142</v>
      </c>
      <c r="AB104" s="638"/>
      <c r="AC104" s="638"/>
      <c r="AD104" s="638"/>
      <c r="AE104" s="638"/>
      <c r="AF104" s="638"/>
      <c r="AG104" s="638"/>
      <c r="AH104" s="638"/>
      <c r="AI104" s="638"/>
      <c r="AJ104" s="638"/>
      <c r="AK104" s="638"/>
      <c r="AL104" s="638"/>
      <c r="AM104" s="638"/>
      <c r="AN104" s="638"/>
      <c r="AO104" s="638"/>
      <c r="AP104" s="638"/>
      <c r="AQ104" s="638" t="s">
        <v>209</v>
      </c>
      <c r="AR104" s="638"/>
      <c r="AS104" s="638"/>
      <c r="AT104" s="638"/>
      <c r="AU104" s="638"/>
      <c r="AV104" s="638"/>
      <c r="AW104" s="638"/>
      <c r="AX104" s="638"/>
      <c r="AY104" s="638"/>
      <c r="AZ104" s="638"/>
      <c r="BA104" s="638"/>
      <c r="BB104" s="638"/>
      <c r="BC104" s="638"/>
      <c r="BD104" s="638"/>
      <c r="BE104" s="638"/>
      <c r="BF104" s="976"/>
      <c r="BG104" s="474"/>
      <c r="BH104" s="474"/>
      <c r="BI104" s="505"/>
      <c r="BJ104" s="505"/>
      <c r="BK104" s="505"/>
      <c r="CM104" s="505"/>
      <c r="CN104" s="505"/>
      <c r="CO104" s="505"/>
      <c r="CP104" s="505"/>
      <c r="CQ104" s="505"/>
      <c r="CR104" s="505"/>
      <c r="CT104" s="1294"/>
      <c r="CU104" s="1295"/>
      <c r="CV104" s="1295"/>
      <c r="CW104" s="1295"/>
      <c r="CX104" s="1295"/>
      <c r="CY104" s="1295"/>
      <c r="CZ104" s="1295"/>
      <c r="DA104" s="1296"/>
      <c r="DB104" s="1071" t="s">
        <v>29</v>
      </c>
      <c r="DC104" s="1072"/>
      <c r="DD104" s="1072"/>
      <c r="DE104" s="1072"/>
      <c r="DF104" s="1072"/>
      <c r="DG104" s="1073"/>
      <c r="DH104" s="1124" t="str">
        <f>入力シート!$O$88</f>
        <v/>
      </c>
      <c r="DI104" s="1125"/>
      <c r="DJ104" s="1125"/>
      <c r="DK104" s="1125"/>
      <c r="DL104" s="1125"/>
      <c r="DM104" s="1125"/>
      <c r="DN104" s="1125"/>
      <c r="DO104" s="1125"/>
      <c r="DP104" s="1125"/>
      <c r="DQ104" s="1125"/>
      <c r="DR104" s="1125"/>
      <c r="DS104" s="1125"/>
      <c r="DT104" s="1125"/>
      <c r="DU104" s="1125"/>
      <c r="DV104" s="1125"/>
      <c r="DW104" s="1125"/>
      <c r="DX104" s="1125"/>
      <c r="DY104" s="1125"/>
      <c r="DZ104" s="1125"/>
      <c r="EA104" s="1125"/>
      <c r="EB104" s="1125"/>
      <c r="EC104" s="1125"/>
      <c r="ED104" s="1125"/>
      <c r="EE104" s="1125"/>
      <c r="EF104" s="1126"/>
      <c r="EG104" s="638" t="s">
        <v>24</v>
      </c>
      <c r="EH104" s="720"/>
      <c r="EI104" s="720"/>
      <c r="EJ104" s="720"/>
      <c r="EK104" s="720"/>
      <c r="EL104" s="720"/>
      <c r="EM104" s="720"/>
      <c r="EN104" s="720"/>
      <c r="EO104" s="720"/>
      <c r="EP104" s="720"/>
      <c r="EQ104" s="720"/>
      <c r="ER104" s="720"/>
      <c r="ES104" s="720"/>
      <c r="ET104" s="720"/>
      <c r="EU104" s="720"/>
      <c r="EV104" s="720"/>
      <c r="EW104" s="720"/>
      <c r="EX104" s="638" t="s">
        <v>158</v>
      </c>
      <c r="EY104" s="638"/>
      <c r="EZ104" s="638"/>
      <c r="FA104" s="638"/>
      <c r="FB104" s="638"/>
      <c r="FC104" s="638"/>
      <c r="FD104" s="1469" t="s">
        <v>195</v>
      </c>
      <c r="FE104" s="1072"/>
      <c r="FF104" s="1072"/>
      <c r="FG104" s="1072"/>
      <c r="FH104" s="1072"/>
      <c r="FI104" s="1470"/>
      <c r="FJ104" s="475"/>
      <c r="FK104" s="994"/>
      <c r="FL104" s="995"/>
      <c r="FM104" s="995"/>
      <c r="FN104" s="995"/>
      <c r="FO104" s="991"/>
      <c r="FP104" s="991"/>
      <c r="FQ104" s="991"/>
      <c r="FR104" s="991"/>
      <c r="FS104" s="991"/>
      <c r="FT104" s="991"/>
      <c r="FU104" s="991"/>
      <c r="FV104" s="991"/>
      <c r="FW104" s="991"/>
      <c r="FX104" s="991"/>
      <c r="FY104" s="992"/>
      <c r="FZ104" s="992"/>
      <c r="GA104" s="992"/>
      <c r="GB104" s="992"/>
      <c r="GC104" s="992"/>
      <c r="GD104" s="992"/>
      <c r="GE104" s="992"/>
      <c r="GF104" s="992"/>
      <c r="GG104" s="992"/>
      <c r="GH104" s="992"/>
      <c r="GI104" s="992"/>
      <c r="GJ104" s="992"/>
      <c r="GK104" s="993"/>
    </row>
    <row r="105" spans="1:193" ht="4.5" customHeight="1" x14ac:dyDescent="0.15">
      <c r="A105" s="973"/>
      <c r="B105" s="972"/>
      <c r="C105" s="972"/>
      <c r="D105" s="972"/>
      <c r="E105" s="972"/>
      <c r="F105" s="972"/>
      <c r="G105" s="972"/>
      <c r="H105" s="972"/>
      <c r="I105" s="972"/>
      <c r="J105" s="972"/>
      <c r="K105" s="638"/>
      <c r="L105" s="638"/>
      <c r="M105" s="638"/>
      <c r="N105" s="638"/>
      <c r="O105" s="638"/>
      <c r="P105" s="638"/>
      <c r="Q105" s="638"/>
      <c r="R105" s="638"/>
      <c r="S105" s="638"/>
      <c r="T105" s="638"/>
      <c r="U105" s="638"/>
      <c r="V105" s="638"/>
      <c r="W105" s="638"/>
      <c r="X105" s="638"/>
      <c r="Y105" s="638"/>
      <c r="Z105" s="638"/>
      <c r="AA105" s="638"/>
      <c r="AB105" s="638"/>
      <c r="AC105" s="638"/>
      <c r="AD105" s="638"/>
      <c r="AE105" s="638"/>
      <c r="AF105" s="638"/>
      <c r="AG105" s="638"/>
      <c r="AH105" s="638"/>
      <c r="AI105" s="638"/>
      <c r="AJ105" s="638"/>
      <c r="AK105" s="638"/>
      <c r="AL105" s="638"/>
      <c r="AM105" s="638"/>
      <c r="AN105" s="638"/>
      <c r="AO105" s="638"/>
      <c r="AP105" s="638"/>
      <c r="AQ105" s="638"/>
      <c r="AR105" s="638"/>
      <c r="AS105" s="638"/>
      <c r="AT105" s="638"/>
      <c r="AU105" s="638"/>
      <c r="AV105" s="638"/>
      <c r="AW105" s="638"/>
      <c r="AX105" s="638"/>
      <c r="AY105" s="638"/>
      <c r="AZ105" s="638"/>
      <c r="BA105" s="638"/>
      <c r="BB105" s="638"/>
      <c r="BC105" s="638"/>
      <c r="BD105" s="638"/>
      <c r="BE105" s="638"/>
      <c r="BF105" s="976"/>
      <c r="BG105" s="474"/>
      <c r="BH105" s="474"/>
      <c r="BI105" s="505"/>
      <c r="BJ105" s="505"/>
      <c r="BK105" s="505"/>
      <c r="CM105" s="505"/>
      <c r="CN105" s="505"/>
      <c r="CO105" s="505"/>
      <c r="CP105" s="505"/>
      <c r="CQ105" s="505"/>
      <c r="CR105" s="505"/>
      <c r="CT105" s="1294"/>
      <c r="CU105" s="1295"/>
      <c r="CV105" s="1295"/>
      <c r="CW105" s="1295"/>
      <c r="CX105" s="1295"/>
      <c r="CY105" s="1295"/>
      <c r="CZ105" s="1295"/>
      <c r="DA105" s="1296"/>
      <c r="DB105" s="1074"/>
      <c r="DC105" s="946"/>
      <c r="DD105" s="946"/>
      <c r="DE105" s="946"/>
      <c r="DF105" s="946"/>
      <c r="DG105" s="1075"/>
      <c r="DH105" s="792"/>
      <c r="DI105" s="793"/>
      <c r="DJ105" s="793"/>
      <c r="DK105" s="793"/>
      <c r="DL105" s="793"/>
      <c r="DM105" s="793"/>
      <c r="DN105" s="793"/>
      <c r="DO105" s="793"/>
      <c r="DP105" s="793"/>
      <c r="DQ105" s="793"/>
      <c r="DR105" s="793"/>
      <c r="DS105" s="793"/>
      <c r="DT105" s="793"/>
      <c r="DU105" s="793"/>
      <c r="DV105" s="793"/>
      <c r="DW105" s="793"/>
      <c r="DX105" s="793"/>
      <c r="DY105" s="793"/>
      <c r="DZ105" s="793"/>
      <c r="EA105" s="793"/>
      <c r="EB105" s="793"/>
      <c r="EC105" s="793"/>
      <c r="ED105" s="793"/>
      <c r="EE105" s="793"/>
      <c r="EF105" s="794"/>
      <c r="EG105" s="720"/>
      <c r="EH105" s="720"/>
      <c r="EI105" s="720"/>
      <c r="EJ105" s="720"/>
      <c r="EK105" s="720"/>
      <c r="EL105" s="720"/>
      <c r="EM105" s="720"/>
      <c r="EN105" s="720"/>
      <c r="EO105" s="720"/>
      <c r="EP105" s="720"/>
      <c r="EQ105" s="720"/>
      <c r="ER105" s="720"/>
      <c r="ES105" s="720"/>
      <c r="ET105" s="720"/>
      <c r="EU105" s="720"/>
      <c r="EV105" s="720"/>
      <c r="EW105" s="720"/>
      <c r="EX105" s="638"/>
      <c r="EY105" s="638"/>
      <c r="EZ105" s="638"/>
      <c r="FA105" s="638"/>
      <c r="FB105" s="638"/>
      <c r="FC105" s="638"/>
      <c r="FD105" s="945"/>
      <c r="FE105" s="946"/>
      <c r="FF105" s="946"/>
      <c r="FG105" s="946"/>
      <c r="FH105" s="946"/>
      <c r="FI105" s="1077"/>
      <c r="FJ105" s="478"/>
      <c r="FK105" s="994"/>
      <c r="FL105" s="995"/>
      <c r="FM105" s="995"/>
      <c r="FN105" s="995"/>
      <c r="FO105" s="991"/>
      <c r="FP105" s="991"/>
      <c r="FQ105" s="991"/>
      <c r="FR105" s="991"/>
      <c r="FS105" s="991"/>
      <c r="FT105" s="991"/>
      <c r="FU105" s="991"/>
      <c r="FV105" s="991"/>
      <c r="FW105" s="991"/>
      <c r="FX105" s="991"/>
      <c r="FY105" s="992"/>
      <c r="FZ105" s="992"/>
      <c r="GA105" s="992"/>
      <c r="GB105" s="992"/>
      <c r="GC105" s="992"/>
      <c r="GD105" s="992"/>
      <c r="GE105" s="992"/>
      <c r="GF105" s="992"/>
      <c r="GG105" s="992"/>
      <c r="GH105" s="992"/>
      <c r="GI105" s="992"/>
      <c r="GJ105" s="992"/>
      <c r="GK105" s="993"/>
    </row>
    <row r="106" spans="1:193" ht="4.5" customHeight="1" x14ac:dyDescent="0.15">
      <c r="A106" s="973"/>
      <c r="B106" s="972"/>
      <c r="C106" s="972"/>
      <c r="D106" s="972"/>
      <c r="E106" s="972"/>
      <c r="F106" s="972"/>
      <c r="G106" s="972"/>
      <c r="H106" s="972"/>
      <c r="I106" s="972"/>
      <c r="J106" s="972"/>
      <c r="K106" s="654" t="str">
        <f>IF(入力シート!$F$47="","",入力シート!$F$47)</f>
        <v/>
      </c>
      <c r="L106" s="654"/>
      <c r="M106" s="654"/>
      <c r="N106" s="654"/>
      <c r="O106" s="654"/>
      <c r="P106" s="654"/>
      <c r="Q106" s="654"/>
      <c r="R106" s="654"/>
      <c r="S106" s="654"/>
      <c r="T106" s="654"/>
      <c r="U106" s="654"/>
      <c r="V106" s="654"/>
      <c r="W106" s="654"/>
      <c r="X106" s="654"/>
      <c r="Y106" s="654"/>
      <c r="Z106" s="654"/>
      <c r="AA106" s="654" t="str">
        <f>IF(入力シート!$G$47="","",入力シート!$G$47)</f>
        <v/>
      </c>
      <c r="AB106" s="654"/>
      <c r="AC106" s="654"/>
      <c r="AD106" s="654"/>
      <c r="AE106" s="654"/>
      <c r="AF106" s="654"/>
      <c r="AG106" s="654"/>
      <c r="AH106" s="654"/>
      <c r="AI106" s="654"/>
      <c r="AJ106" s="654"/>
      <c r="AK106" s="654"/>
      <c r="AL106" s="654"/>
      <c r="AM106" s="654"/>
      <c r="AN106" s="654"/>
      <c r="AO106" s="654"/>
      <c r="AP106" s="654"/>
      <c r="AQ106" s="654" t="str">
        <f>入力シート!H47</f>
        <v/>
      </c>
      <c r="AR106" s="654"/>
      <c r="AS106" s="654"/>
      <c r="AT106" s="654"/>
      <c r="AU106" s="654"/>
      <c r="AV106" s="654"/>
      <c r="AW106" s="654"/>
      <c r="AX106" s="654"/>
      <c r="AY106" s="654"/>
      <c r="AZ106" s="654"/>
      <c r="BA106" s="654"/>
      <c r="BB106" s="654"/>
      <c r="BC106" s="654"/>
      <c r="BD106" s="654"/>
      <c r="BE106" s="654"/>
      <c r="BF106" s="747"/>
      <c r="BG106" s="474"/>
      <c r="BH106" s="474"/>
      <c r="BI106" s="505"/>
      <c r="BJ106" s="505"/>
      <c r="BK106" s="505"/>
      <c r="CM106" s="505"/>
      <c r="CN106" s="505"/>
      <c r="CO106" s="505"/>
      <c r="CP106" s="505"/>
      <c r="CQ106" s="505"/>
      <c r="CR106" s="505"/>
      <c r="CT106" s="1294"/>
      <c r="CU106" s="1295"/>
      <c r="CV106" s="1295"/>
      <c r="CW106" s="1295"/>
      <c r="CX106" s="1295"/>
      <c r="CY106" s="1295"/>
      <c r="CZ106" s="1295"/>
      <c r="DA106" s="1296"/>
      <c r="DB106" s="1074"/>
      <c r="DC106" s="946"/>
      <c r="DD106" s="946"/>
      <c r="DE106" s="946"/>
      <c r="DF106" s="946"/>
      <c r="DG106" s="1075"/>
      <c r="DH106" s="795"/>
      <c r="DI106" s="796"/>
      <c r="DJ106" s="796"/>
      <c r="DK106" s="796"/>
      <c r="DL106" s="796"/>
      <c r="DM106" s="796"/>
      <c r="DN106" s="796"/>
      <c r="DO106" s="796"/>
      <c r="DP106" s="796"/>
      <c r="DQ106" s="796"/>
      <c r="DR106" s="796"/>
      <c r="DS106" s="796"/>
      <c r="DT106" s="796"/>
      <c r="DU106" s="796"/>
      <c r="DV106" s="796"/>
      <c r="DW106" s="796"/>
      <c r="DX106" s="796"/>
      <c r="DY106" s="796"/>
      <c r="DZ106" s="796"/>
      <c r="EA106" s="796"/>
      <c r="EB106" s="796"/>
      <c r="EC106" s="796"/>
      <c r="ED106" s="796"/>
      <c r="EE106" s="796"/>
      <c r="EF106" s="797"/>
      <c r="EG106" s="720"/>
      <c r="EH106" s="720"/>
      <c r="EI106" s="720"/>
      <c r="EJ106" s="720"/>
      <c r="EK106" s="720"/>
      <c r="EL106" s="720"/>
      <c r="EM106" s="720"/>
      <c r="EN106" s="720"/>
      <c r="EO106" s="720"/>
      <c r="EP106" s="720"/>
      <c r="EQ106" s="720"/>
      <c r="ER106" s="720"/>
      <c r="ES106" s="720"/>
      <c r="ET106" s="720"/>
      <c r="EU106" s="720"/>
      <c r="EV106" s="720"/>
      <c r="EW106" s="720"/>
      <c r="EX106" s="638"/>
      <c r="EY106" s="638"/>
      <c r="EZ106" s="638"/>
      <c r="FA106" s="638"/>
      <c r="FB106" s="638"/>
      <c r="FC106" s="638"/>
      <c r="FD106" s="945"/>
      <c r="FE106" s="946"/>
      <c r="FF106" s="946"/>
      <c r="FG106" s="946"/>
      <c r="FH106" s="946"/>
      <c r="FI106" s="1077"/>
      <c r="FJ106" s="478"/>
      <c r="FK106" s="994"/>
      <c r="FL106" s="995"/>
      <c r="FM106" s="995"/>
      <c r="FN106" s="995"/>
      <c r="FO106" s="991"/>
      <c r="FP106" s="991"/>
      <c r="FQ106" s="991"/>
      <c r="FR106" s="991"/>
      <c r="FS106" s="991"/>
      <c r="FT106" s="991"/>
      <c r="FU106" s="991"/>
      <c r="FV106" s="991"/>
      <c r="FW106" s="991"/>
      <c r="FX106" s="991"/>
      <c r="FY106" s="992"/>
      <c r="FZ106" s="992"/>
      <c r="GA106" s="992"/>
      <c r="GB106" s="992"/>
      <c r="GC106" s="992"/>
      <c r="GD106" s="992"/>
      <c r="GE106" s="992"/>
      <c r="GF106" s="992"/>
      <c r="GG106" s="992"/>
      <c r="GH106" s="992"/>
      <c r="GI106" s="992"/>
      <c r="GJ106" s="992"/>
      <c r="GK106" s="993"/>
    </row>
    <row r="107" spans="1:193" ht="4.5" customHeight="1" x14ac:dyDescent="0.15">
      <c r="A107" s="973"/>
      <c r="B107" s="972"/>
      <c r="C107" s="972"/>
      <c r="D107" s="972"/>
      <c r="E107" s="972"/>
      <c r="F107" s="972"/>
      <c r="G107" s="972"/>
      <c r="H107" s="972"/>
      <c r="I107" s="972"/>
      <c r="J107" s="972"/>
      <c r="K107" s="654"/>
      <c r="L107" s="654"/>
      <c r="M107" s="654"/>
      <c r="N107" s="654"/>
      <c r="O107" s="654"/>
      <c r="P107" s="654"/>
      <c r="Q107" s="654"/>
      <c r="R107" s="654"/>
      <c r="S107" s="654"/>
      <c r="T107" s="654"/>
      <c r="U107" s="654"/>
      <c r="V107" s="654"/>
      <c r="W107" s="654"/>
      <c r="X107" s="654"/>
      <c r="Y107" s="654"/>
      <c r="Z107" s="654"/>
      <c r="AA107" s="654"/>
      <c r="AB107" s="654"/>
      <c r="AC107" s="654"/>
      <c r="AD107" s="654"/>
      <c r="AE107" s="654"/>
      <c r="AF107" s="654"/>
      <c r="AG107" s="654"/>
      <c r="AH107" s="654"/>
      <c r="AI107" s="654"/>
      <c r="AJ107" s="654"/>
      <c r="AK107" s="654"/>
      <c r="AL107" s="654"/>
      <c r="AM107" s="654"/>
      <c r="AN107" s="654"/>
      <c r="AO107" s="654"/>
      <c r="AP107" s="654"/>
      <c r="AQ107" s="654"/>
      <c r="AR107" s="654"/>
      <c r="AS107" s="654"/>
      <c r="AT107" s="654"/>
      <c r="AU107" s="654"/>
      <c r="AV107" s="654"/>
      <c r="AW107" s="654"/>
      <c r="AX107" s="654"/>
      <c r="AY107" s="654"/>
      <c r="AZ107" s="654"/>
      <c r="BA107" s="654"/>
      <c r="BB107" s="654"/>
      <c r="BC107" s="654"/>
      <c r="BD107" s="654"/>
      <c r="BE107" s="654"/>
      <c r="BF107" s="747"/>
      <c r="BG107" s="474"/>
      <c r="BH107" s="474"/>
      <c r="BI107" s="505"/>
      <c r="BJ107" s="505"/>
      <c r="BK107" s="505"/>
      <c r="CM107" s="505"/>
      <c r="CN107" s="505"/>
      <c r="CO107" s="505"/>
      <c r="CP107" s="505"/>
      <c r="CQ107" s="505"/>
      <c r="CR107" s="505"/>
      <c r="CT107" s="1294"/>
      <c r="CU107" s="1295"/>
      <c r="CV107" s="1295"/>
      <c r="CW107" s="1295"/>
      <c r="CX107" s="1295"/>
      <c r="CY107" s="1295"/>
      <c r="CZ107" s="1295"/>
      <c r="DA107" s="1296"/>
      <c r="DB107" s="1061" t="s">
        <v>23</v>
      </c>
      <c r="DC107" s="1062"/>
      <c r="DD107" s="1062"/>
      <c r="DE107" s="1062"/>
      <c r="DF107" s="1062"/>
      <c r="DG107" s="1063"/>
      <c r="DH107" s="1070" t="str">
        <f>入力シート!$N$88</f>
        <v/>
      </c>
      <c r="DI107" s="1070"/>
      <c r="DJ107" s="1070"/>
      <c r="DK107" s="1070"/>
      <c r="DL107" s="1070"/>
      <c r="DM107" s="1070"/>
      <c r="DN107" s="1070"/>
      <c r="DO107" s="1070"/>
      <c r="DP107" s="1070"/>
      <c r="DQ107" s="1070"/>
      <c r="DR107" s="1070"/>
      <c r="DS107" s="1070"/>
      <c r="DT107" s="1070"/>
      <c r="DU107" s="1070"/>
      <c r="DV107" s="1070"/>
      <c r="DW107" s="1070"/>
      <c r="DX107" s="1070"/>
      <c r="DY107" s="1070"/>
      <c r="DZ107" s="1070"/>
      <c r="EA107" s="1070"/>
      <c r="EB107" s="1070"/>
      <c r="EC107" s="1070"/>
      <c r="ED107" s="1070"/>
      <c r="EE107" s="1070"/>
      <c r="EF107" s="1070"/>
      <c r="EG107" s="717" t="str">
        <f>入力シート!$Z$88</f>
        <v/>
      </c>
      <c r="EH107" s="718"/>
      <c r="EI107" s="718"/>
      <c r="EJ107" s="718"/>
      <c r="EK107" s="718"/>
      <c r="EL107" s="718"/>
      <c r="EM107" s="718"/>
      <c r="EN107" s="718"/>
      <c r="EO107" s="718"/>
      <c r="EP107" s="718"/>
      <c r="EQ107" s="718"/>
      <c r="ER107" s="718"/>
      <c r="ES107" s="718"/>
      <c r="ET107" s="718"/>
      <c r="EU107" s="718"/>
      <c r="EV107" s="718"/>
      <c r="EW107" s="718"/>
      <c r="EX107" s="719" t="str">
        <f>入力シート!$AM$88</f>
        <v/>
      </c>
      <c r="EY107" s="719"/>
      <c r="EZ107" s="719"/>
      <c r="FA107" s="719"/>
      <c r="FB107" s="719"/>
      <c r="FC107" s="719"/>
      <c r="FD107" s="1011" t="str">
        <f>入力シート!$AN$88</f>
        <v/>
      </c>
      <c r="FE107" s="879"/>
      <c r="FF107" s="879"/>
      <c r="FG107" s="879"/>
      <c r="FH107" s="879"/>
      <c r="FI107" s="809"/>
      <c r="FJ107" s="478"/>
      <c r="FK107" s="994" t="s">
        <v>117</v>
      </c>
      <c r="FL107" s="995"/>
      <c r="FM107" s="995"/>
      <c r="FN107" s="995"/>
      <c r="FO107" s="991" t="str">
        <f>IF(入力シート!$I24="","",入力シート!$I24)</f>
        <v/>
      </c>
      <c r="FP107" s="991"/>
      <c r="FQ107" s="991"/>
      <c r="FR107" s="991"/>
      <c r="FS107" s="991"/>
      <c r="FT107" s="991"/>
      <c r="FU107" s="991"/>
      <c r="FV107" s="991"/>
      <c r="FW107" s="991"/>
      <c r="FX107" s="991"/>
      <c r="FY107" s="992" t="str">
        <f>IF(入力シート!$H24="","",入力シート!$H24)</f>
        <v/>
      </c>
      <c r="FZ107" s="992"/>
      <c r="GA107" s="992"/>
      <c r="GB107" s="992"/>
      <c r="GC107" s="992"/>
      <c r="GD107" s="992"/>
      <c r="GE107" s="992"/>
      <c r="GF107" s="992"/>
      <c r="GG107" s="992"/>
      <c r="GH107" s="992"/>
      <c r="GI107" s="992"/>
      <c r="GJ107" s="992"/>
      <c r="GK107" s="993"/>
    </row>
    <row r="108" spans="1:193" ht="4.5" customHeight="1" x14ac:dyDescent="0.15">
      <c r="A108" s="973"/>
      <c r="B108" s="972"/>
      <c r="C108" s="972"/>
      <c r="D108" s="972"/>
      <c r="E108" s="972"/>
      <c r="F108" s="972"/>
      <c r="G108" s="972"/>
      <c r="H108" s="972"/>
      <c r="I108" s="972"/>
      <c r="J108" s="972"/>
      <c r="K108" s="654"/>
      <c r="L108" s="654"/>
      <c r="M108" s="654"/>
      <c r="N108" s="654"/>
      <c r="O108" s="654"/>
      <c r="P108" s="654"/>
      <c r="Q108" s="654"/>
      <c r="R108" s="654"/>
      <c r="S108" s="654"/>
      <c r="T108" s="654"/>
      <c r="U108" s="654"/>
      <c r="V108" s="654"/>
      <c r="W108" s="654"/>
      <c r="X108" s="654"/>
      <c r="Y108" s="654"/>
      <c r="Z108" s="654"/>
      <c r="AA108" s="654"/>
      <c r="AB108" s="654"/>
      <c r="AC108" s="654"/>
      <c r="AD108" s="654"/>
      <c r="AE108" s="654"/>
      <c r="AF108" s="654"/>
      <c r="AG108" s="654"/>
      <c r="AH108" s="654"/>
      <c r="AI108" s="654"/>
      <c r="AJ108" s="654"/>
      <c r="AK108" s="654"/>
      <c r="AL108" s="654"/>
      <c r="AM108" s="654"/>
      <c r="AN108" s="654"/>
      <c r="AO108" s="654"/>
      <c r="AP108" s="654"/>
      <c r="AQ108" s="654"/>
      <c r="AR108" s="654"/>
      <c r="AS108" s="654"/>
      <c r="AT108" s="654"/>
      <c r="AU108" s="654"/>
      <c r="AV108" s="654"/>
      <c r="AW108" s="654"/>
      <c r="AX108" s="654"/>
      <c r="AY108" s="654"/>
      <c r="AZ108" s="654"/>
      <c r="BA108" s="654"/>
      <c r="BB108" s="654"/>
      <c r="BC108" s="654"/>
      <c r="BD108" s="654"/>
      <c r="BE108" s="654"/>
      <c r="BF108" s="747"/>
      <c r="BG108" s="474"/>
      <c r="BH108" s="474"/>
      <c r="BI108" s="505"/>
      <c r="BJ108" s="505"/>
      <c r="BK108" s="505"/>
      <c r="CM108" s="505"/>
      <c r="CN108" s="505"/>
      <c r="CO108" s="505"/>
      <c r="CP108" s="505"/>
      <c r="CQ108" s="505"/>
      <c r="CR108" s="505"/>
      <c r="CT108" s="1294"/>
      <c r="CU108" s="1295"/>
      <c r="CV108" s="1295"/>
      <c r="CW108" s="1295"/>
      <c r="CX108" s="1295"/>
      <c r="CY108" s="1295"/>
      <c r="CZ108" s="1295"/>
      <c r="DA108" s="1296"/>
      <c r="DB108" s="1064"/>
      <c r="DC108" s="1065"/>
      <c r="DD108" s="1065"/>
      <c r="DE108" s="1065"/>
      <c r="DF108" s="1065"/>
      <c r="DG108" s="1066"/>
      <c r="DH108" s="616"/>
      <c r="DI108" s="616"/>
      <c r="DJ108" s="616"/>
      <c r="DK108" s="616"/>
      <c r="DL108" s="616"/>
      <c r="DM108" s="616"/>
      <c r="DN108" s="616"/>
      <c r="DO108" s="616"/>
      <c r="DP108" s="616"/>
      <c r="DQ108" s="616"/>
      <c r="DR108" s="616"/>
      <c r="DS108" s="616"/>
      <c r="DT108" s="616"/>
      <c r="DU108" s="616"/>
      <c r="DV108" s="616"/>
      <c r="DW108" s="616"/>
      <c r="DX108" s="616"/>
      <c r="DY108" s="616"/>
      <c r="DZ108" s="616"/>
      <c r="EA108" s="616"/>
      <c r="EB108" s="616"/>
      <c r="EC108" s="616"/>
      <c r="ED108" s="616"/>
      <c r="EE108" s="616"/>
      <c r="EF108" s="616"/>
      <c r="EG108" s="718"/>
      <c r="EH108" s="718"/>
      <c r="EI108" s="718"/>
      <c r="EJ108" s="718"/>
      <c r="EK108" s="718"/>
      <c r="EL108" s="718"/>
      <c r="EM108" s="718"/>
      <c r="EN108" s="718"/>
      <c r="EO108" s="718"/>
      <c r="EP108" s="718"/>
      <c r="EQ108" s="718"/>
      <c r="ER108" s="718"/>
      <c r="ES108" s="718"/>
      <c r="ET108" s="718"/>
      <c r="EU108" s="718"/>
      <c r="EV108" s="718"/>
      <c r="EW108" s="718"/>
      <c r="EX108" s="719"/>
      <c r="EY108" s="719"/>
      <c r="EZ108" s="719"/>
      <c r="FA108" s="719"/>
      <c r="FB108" s="719"/>
      <c r="FC108" s="719"/>
      <c r="FD108" s="861"/>
      <c r="FE108" s="609"/>
      <c r="FF108" s="609"/>
      <c r="FG108" s="609"/>
      <c r="FH108" s="609"/>
      <c r="FI108" s="810"/>
      <c r="FJ108" s="478"/>
      <c r="FK108" s="994"/>
      <c r="FL108" s="995"/>
      <c r="FM108" s="995"/>
      <c r="FN108" s="995"/>
      <c r="FO108" s="991"/>
      <c r="FP108" s="991"/>
      <c r="FQ108" s="991"/>
      <c r="FR108" s="991"/>
      <c r="FS108" s="991"/>
      <c r="FT108" s="991"/>
      <c r="FU108" s="991"/>
      <c r="FV108" s="991"/>
      <c r="FW108" s="991"/>
      <c r="FX108" s="991"/>
      <c r="FY108" s="992"/>
      <c r="FZ108" s="992"/>
      <c r="GA108" s="992"/>
      <c r="GB108" s="992"/>
      <c r="GC108" s="992"/>
      <c r="GD108" s="992"/>
      <c r="GE108" s="992"/>
      <c r="GF108" s="992"/>
      <c r="GG108" s="992"/>
      <c r="GH108" s="992"/>
      <c r="GI108" s="992"/>
      <c r="GJ108" s="992"/>
      <c r="GK108" s="993"/>
    </row>
    <row r="109" spans="1:193" ht="4.5" customHeight="1" x14ac:dyDescent="0.15">
      <c r="A109" s="973"/>
      <c r="B109" s="972"/>
      <c r="C109" s="972"/>
      <c r="D109" s="972"/>
      <c r="E109" s="972"/>
      <c r="F109" s="972"/>
      <c r="G109" s="972"/>
      <c r="H109" s="972"/>
      <c r="I109" s="972"/>
      <c r="J109" s="972"/>
      <c r="K109" s="654"/>
      <c r="L109" s="654"/>
      <c r="M109" s="654"/>
      <c r="N109" s="654"/>
      <c r="O109" s="654"/>
      <c r="P109" s="654"/>
      <c r="Q109" s="654"/>
      <c r="R109" s="654"/>
      <c r="S109" s="654"/>
      <c r="T109" s="654"/>
      <c r="U109" s="654"/>
      <c r="V109" s="654"/>
      <c r="W109" s="654"/>
      <c r="X109" s="654"/>
      <c r="Y109" s="654"/>
      <c r="Z109" s="654"/>
      <c r="AA109" s="654"/>
      <c r="AB109" s="654"/>
      <c r="AC109" s="654"/>
      <c r="AD109" s="654"/>
      <c r="AE109" s="654"/>
      <c r="AF109" s="654"/>
      <c r="AG109" s="654"/>
      <c r="AH109" s="654"/>
      <c r="AI109" s="654"/>
      <c r="AJ109" s="654"/>
      <c r="AK109" s="654"/>
      <c r="AL109" s="654"/>
      <c r="AM109" s="654"/>
      <c r="AN109" s="654"/>
      <c r="AO109" s="654"/>
      <c r="AP109" s="654"/>
      <c r="AQ109" s="654"/>
      <c r="AR109" s="654"/>
      <c r="AS109" s="654"/>
      <c r="AT109" s="654"/>
      <c r="AU109" s="654"/>
      <c r="AV109" s="654"/>
      <c r="AW109" s="654"/>
      <c r="AX109" s="654"/>
      <c r="AY109" s="654"/>
      <c r="AZ109" s="654"/>
      <c r="BA109" s="654"/>
      <c r="BB109" s="654"/>
      <c r="BC109" s="654"/>
      <c r="BD109" s="654"/>
      <c r="BE109" s="654"/>
      <c r="BF109" s="747"/>
      <c r="BG109" s="474"/>
      <c r="BH109" s="474"/>
      <c r="BI109" s="505"/>
      <c r="BJ109" s="505"/>
      <c r="BK109" s="505"/>
      <c r="CM109" s="505"/>
      <c r="CN109" s="505"/>
      <c r="CO109" s="505"/>
      <c r="CP109" s="505"/>
      <c r="CQ109" s="505"/>
      <c r="CR109" s="505"/>
      <c r="CT109" s="1294"/>
      <c r="CU109" s="1295"/>
      <c r="CV109" s="1295"/>
      <c r="CW109" s="1295"/>
      <c r="CX109" s="1295"/>
      <c r="CY109" s="1295"/>
      <c r="CZ109" s="1295"/>
      <c r="DA109" s="1296"/>
      <c r="DB109" s="1064"/>
      <c r="DC109" s="1065"/>
      <c r="DD109" s="1065"/>
      <c r="DE109" s="1065"/>
      <c r="DF109" s="1065"/>
      <c r="DG109" s="1066"/>
      <c r="DH109" s="616"/>
      <c r="DI109" s="616"/>
      <c r="DJ109" s="616"/>
      <c r="DK109" s="616"/>
      <c r="DL109" s="616"/>
      <c r="DM109" s="616"/>
      <c r="DN109" s="616"/>
      <c r="DO109" s="616"/>
      <c r="DP109" s="616"/>
      <c r="DQ109" s="616"/>
      <c r="DR109" s="616"/>
      <c r="DS109" s="616"/>
      <c r="DT109" s="616"/>
      <c r="DU109" s="616"/>
      <c r="DV109" s="616"/>
      <c r="DW109" s="616"/>
      <c r="DX109" s="616"/>
      <c r="DY109" s="616"/>
      <c r="DZ109" s="616"/>
      <c r="EA109" s="616"/>
      <c r="EB109" s="616"/>
      <c r="EC109" s="616"/>
      <c r="ED109" s="616"/>
      <c r="EE109" s="616"/>
      <c r="EF109" s="616"/>
      <c r="EG109" s="718"/>
      <c r="EH109" s="718"/>
      <c r="EI109" s="718"/>
      <c r="EJ109" s="718"/>
      <c r="EK109" s="718"/>
      <c r="EL109" s="718"/>
      <c r="EM109" s="718"/>
      <c r="EN109" s="718"/>
      <c r="EO109" s="718"/>
      <c r="EP109" s="718"/>
      <c r="EQ109" s="718"/>
      <c r="ER109" s="718"/>
      <c r="ES109" s="718"/>
      <c r="ET109" s="718"/>
      <c r="EU109" s="718"/>
      <c r="EV109" s="718"/>
      <c r="EW109" s="718"/>
      <c r="EX109" s="719"/>
      <c r="EY109" s="719"/>
      <c r="EZ109" s="719"/>
      <c r="FA109" s="719"/>
      <c r="FB109" s="719"/>
      <c r="FC109" s="719"/>
      <c r="FD109" s="861"/>
      <c r="FE109" s="609"/>
      <c r="FF109" s="609"/>
      <c r="FG109" s="609"/>
      <c r="FH109" s="609"/>
      <c r="FI109" s="810"/>
      <c r="FJ109" s="478"/>
      <c r="FK109" s="994"/>
      <c r="FL109" s="995"/>
      <c r="FM109" s="995"/>
      <c r="FN109" s="995"/>
      <c r="FO109" s="991"/>
      <c r="FP109" s="991"/>
      <c r="FQ109" s="991"/>
      <c r="FR109" s="991"/>
      <c r="FS109" s="991"/>
      <c r="FT109" s="991"/>
      <c r="FU109" s="991"/>
      <c r="FV109" s="991"/>
      <c r="FW109" s="991"/>
      <c r="FX109" s="991"/>
      <c r="FY109" s="992"/>
      <c r="FZ109" s="992"/>
      <c r="GA109" s="992"/>
      <c r="GB109" s="992"/>
      <c r="GC109" s="992"/>
      <c r="GD109" s="992"/>
      <c r="GE109" s="992"/>
      <c r="GF109" s="992"/>
      <c r="GG109" s="992"/>
      <c r="GH109" s="992"/>
      <c r="GI109" s="992"/>
      <c r="GJ109" s="992"/>
      <c r="GK109" s="993"/>
    </row>
    <row r="110" spans="1:193" ht="4.5" customHeight="1" x14ac:dyDescent="0.15">
      <c r="A110" s="629" t="s">
        <v>15</v>
      </c>
      <c r="B110" s="630"/>
      <c r="C110" s="630"/>
      <c r="D110" s="630"/>
      <c r="E110" s="630"/>
      <c r="F110" s="630"/>
      <c r="G110" s="630"/>
      <c r="H110" s="630"/>
      <c r="I110" s="630"/>
      <c r="J110" s="631"/>
      <c r="K110" s="638" t="s">
        <v>144</v>
      </c>
      <c r="L110" s="638"/>
      <c r="M110" s="638"/>
      <c r="N110" s="638"/>
      <c r="O110" s="638"/>
      <c r="P110" s="638"/>
      <c r="Q110" s="638"/>
      <c r="R110" s="638"/>
      <c r="S110" s="638"/>
      <c r="T110" s="638"/>
      <c r="U110" s="638"/>
      <c r="V110" s="638"/>
      <c r="W110" s="638" t="s">
        <v>451</v>
      </c>
      <c r="X110" s="638"/>
      <c r="Y110" s="638"/>
      <c r="Z110" s="638"/>
      <c r="AA110" s="638"/>
      <c r="AB110" s="638"/>
      <c r="AC110" s="638"/>
      <c r="AD110" s="638"/>
      <c r="AE110" s="638"/>
      <c r="AF110" s="638"/>
      <c r="AG110" s="638"/>
      <c r="AH110" s="638"/>
      <c r="AI110" s="638" t="s">
        <v>142</v>
      </c>
      <c r="AJ110" s="638"/>
      <c r="AK110" s="638"/>
      <c r="AL110" s="638"/>
      <c r="AM110" s="638"/>
      <c r="AN110" s="638"/>
      <c r="AO110" s="638"/>
      <c r="AP110" s="638"/>
      <c r="AQ110" s="638"/>
      <c r="AR110" s="638"/>
      <c r="AS110" s="638"/>
      <c r="AT110" s="638"/>
      <c r="AU110" s="638" t="s">
        <v>210</v>
      </c>
      <c r="AV110" s="638"/>
      <c r="AW110" s="638"/>
      <c r="AX110" s="638"/>
      <c r="AY110" s="638"/>
      <c r="AZ110" s="638"/>
      <c r="BA110" s="638"/>
      <c r="BB110" s="638"/>
      <c r="BC110" s="638"/>
      <c r="BD110" s="638"/>
      <c r="BE110" s="638"/>
      <c r="BF110" s="976"/>
      <c r="BG110" s="474"/>
      <c r="BH110" s="474"/>
      <c r="BI110" s="505"/>
      <c r="BJ110" s="505"/>
      <c r="BK110" s="505"/>
      <c r="CM110" s="505"/>
      <c r="CN110" s="505"/>
      <c r="CO110" s="505"/>
      <c r="CP110" s="505"/>
      <c r="CQ110" s="505"/>
      <c r="CR110" s="505"/>
      <c r="CT110" s="1294"/>
      <c r="CU110" s="1295"/>
      <c r="CV110" s="1295"/>
      <c r="CW110" s="1295"/>
      <c r="CX110" s="1295"/>
      <c r="CY110" s="1295"/>
      <c r="CZ110" s="1295"/>
      <c r="DA110" s="1296"/>
      <c r="DB110" s="1064"/>
      <c r="DC110" s="1065"/>
      <c r="DD110" s="1065"/>
      <c r="DE110" s="1065"/>
      <c r="DF110" s="1065"/>
      <c r="DG110" s="1066"/>
      <c r="DH110" s="616"/>
      <c r="DI110" s="616"/>
      <c r="DJ110" s="616"/>
      <c r="DK110" s="616"/>
      <c r="DL110" s="616"/>
      <c r="DM110" s="616"/>
      <c r="DN110" s="616"/>
      <c r="DO110" s="616"/>
      <c r="DP110" s="616"/>
      <c r="DQ110" s="616"/>
      <c r="DR110" s="616"/>
      <c r="DS110" s="616"/>
      <c r="DT110" s="616"/>
      <c r="DU110" s="616"/>
      <c r="DV110" s="616"/>
      <c r="DW110" s="616"/>
      <c r="DX110" s="616"/>
      <c r="DY110" s="616"/>
      <c r="DZ110" s="616"/>
      <c r="EA110" s="616"/>
      <c r="EB110" s="616"/>
      <c r="EC110" s="616"/>
      <c r="ED110" s="616"/>
      <c r="EE110" s="616"/>
      <c r="EF110" s="616"/>
      <c r="EG110" s="718"/>
      <c r="EH110" s="718"/>
      <c r="EI110" s="718"/>
      <c r="EJ110" s="718"/>
      <c r="EK110" s="718"/>
      <c r="EL110" s="718"/>
      <c r="EM110" s="718"/>
      <c r="EN110" s="718"/>
      <c r="EO110" s="718"/>
      <c r="EP110" s="718"/>
      <c r="EQ110" s="718"/>
      <c r="ER110" s="718"/>
      <c r="ES110" s="718"/>
      <c r="ET110" s="718"/>
      <c r="EU110" s="718"/>
      <c r="EV110" s="718"/>
      <c r="EW110" s="718"/>
      <c r="EX110" s="719"/>
      <c r="EY110" s="719"/>
      <c r="EZ110" s="719"/>
      <c r="FA110" s="719"/>
      <c r="FB110" s="719"/>
      <c r="FC110" s="719"/>
      <c r="FD110" s="861"/>
      <c r="FE110" s="609"/>
      <c r="FF110" s="609"/>
      <c r="FG110" s="609"/>
      <c r="FH110" s="609"/>
      <c r="FI110" s="810"/>
      <c r="FJ110" s="478"/>
      <c r="FK110" s="994"/>
      <c r="FL110" s="995"/>
      <c r="FM110" s="995"/>
      <c r="FN110" s="995"/>
      <c r="FO110" s="991"/>
      <c r="FP110" s="991"/>
      <c r="FQ110" s="991"/>
      <c r="FR110" s="991"/>
      <c r="FS110" s="991"/>
      <c r="FT110" s="991"/>
      <c r="FU110" s="991"/>
      <c r="FV110" s="991"/>
      <c r="FW110" s="991"/>
      <c r="FX110" s="991"/>
      <c r="FY110" s="992"/>
      <c r="FZ110" s="992"/>
      <c r="GA110" s="992"/>
      <c r="GB110" s="992"/>
      <c r="GC110" s="992"/>
      <c r="GD110" s="992"/>
      <c r="GE110" s="992"/>
      <c r="GF110" s="992"/>
      <c r="GG110" s="992"/>
      <c r="GH110" s="992"/>
      <c r="GI110" s="992"/>
      <c r="GJ110" s="992"/>
      <c r="GK110" s="993"/>
    </row>
    <row r="111" spans="1:193" ht="4.5" customHeight="1" x14ac:dyDescent="0.15">
      <c r="A111" s="632"/>
      <c r="B111" s="633"/>
      <c r="C111" s="633"/>
      <c r="D111" s="633"/>
      <c r="E111" s="633"/>
      <c r="F111" s="633"/>
      <c r="G111" s="633"/>
      <c r="H111" s="633"/>
      <c r="I111" s="633"/>
      <c r="J111" s="634"/>
      <c r="K111" s="638"/>
      <c r="L111" s="638"/>
      <c r="M111" s="638"/>
      <c r="N111" s="638"/>
      <c r="O111" s="638"/>
      <c r="P111" s="638"/>
      <c r="Q111" s="638"/>
      <c r="R111" s="638"/>
      <c r="S111" s="638"/>
      <c r="T111" s="638"/>
      <c r="U111" s="638"/>
      <c r="V111" s="638"/>
      <c r="W111" s="638"/>
      <c r="X111" s="638"/>
      <c r="Y111" s="638"/>
      <c r="Z111" s="638"/>
      <c r="AA111" s="638"/>
      <c r="AB111" s="638"/>
      <c r="AC111" s="638"/>
      <c r="AD111" s="638"/>
      <c r="AE111" s="638"/>
      <c r="AF111" s="638"/>
      <c r="AG111" s="638"/>
      <c r="AH111" s="638"/>
      <c r="AI111" s="638"/>
      <c r="AJ111" s="638"/>
      <c r="AK111" s="638"/>
      <c r="AL111" s="638"/>
      <c r="AM111" s="638"/>
      <c r="AN111" s="638"/>
      <c r="AO111" s="638"/>
      <c r="AP111" s="638"/>
      <c r="AQ111" s="638"/>
      <c r="AR111" s="638"/>
      <c r="AS111" s="638"/>
      <c r="AT111" s="638"/>
      <c r="AU111" s="638"/>
      <c r="AV111" s="638"/>
      <c r="AW111" s="638"/>
      <c r="AX111" s="638"/>
      <c r="AY111" s="638"/>
      <c r="AZ111" s="638"/>
      <c r="BA111" s="638"/>
      <c r="BB111" s="638"/>
      <c r="BC111" s="638"/>
      <c r="BD111" s="638"/>
      <c r="BE111" s="638"/>
      <c r="BF111" s="976"/>
      <c r="BG111" s="474"/>
      <c r="BH111" s="474"/>
      <c r="BI111" s="505"/>
      <c r="BJ111" s="505"/>
      <c r="BK111" s="505"/>
      <c r="CM111" s="505"/>
      <c r="CN111" s="505"/>
      <c r="CO111" s="505"/>
      <c r="CP111" s="505"/>
      <c r="CQ111" s="505"/>
      <c r="CR111" s="505"/>
      <c r="CT111" s="1294"/>
      <c r="CU111" s="1295"/>
      <c r="CV111" s="1295"/>
      <c r="CW111" s="1295"/>
      <c r="CX111" s="1295"/>
      <c r="CY111" s="1295"/>
      <c r="CZ111" s="1295"/>
      <c r="DA111" s="1296"/>
      <c r="DB111" s="1064"/>
      <c r="DC111" s="1065"/>
      <c r="DD111" s="1065"/>
      <c r="DE111" s="1065"/>
      <c r="DF111" s="1065"/>
      <c r="DG111" s="1066"/>
      <c r="DH111" s="616"/>
      <c r="DI111" s="616"/>
      <c r="DJ111" s="616"/>
      <c r="DK111" s="616"/>
      <c r="DL111" s="616"/>
      <c r="DM111" s="616"/>
      <c r="DN111" s="616"/>
      <c r="DO111" s="616"/>
      <c r="DP111" s="616"/>
      <c r="DQ111" s="616"/>
      <c r="DR111" s="616"/>
      <c r="DS111" s="616"/>
      <c r="DT111" s="616"/>
      <c r="DU111" s="616"/>
      <c r="DV111" s="616"/>
      <c r="DW111" s="616"/>
      <c r="DX111" s="616"/>
      <c r="DY111" s="616"/>
      <c r="DZ111" s="616"/>
      <c r="EA111" s="616"/>
      <c r="EB111" s="616"/>
      <c r="EC111" s="616"/>
      <c r="ED111" s="616"/>
      <c r="EE111" s="616"/>
      <c r="EF111" s="616"/>
      <c r="EG111" s="718"/>
      <c r="EH111" s="718"/>
      <c r="EI111" s="718"/>
      <c r="EJ111" s="718"/>
      <c r="EK111" s="718"/>
      <c r="EL111" s="718"/>
      <c r="EM111" s="718"/>
      <c r="EN111" s="718"/>
      <c r="EO111" s="718"/>
      <c r="EP111" s="718"/>
      <c r="EQ111" s="718"/>
      <c r="ER111" s="718"/>
      <c r="ES111" s="718"/>
      <c r="ET111" s="718"/>
      <c r="EU111" s="718"/>
      <c r="EV111" s="718"/>
      <c r="EW111" s="718"/>
      <c r="EX111" s="719"/>
      <c r="EY111" s="719"/>
      <c r="EZ111" s="719"/>
      <c r="FA111" s="719"/>
      <c r="FB111" s="719"/>
      <c r="FC111" s="719"/>
      <c r="FD111" s="861"/>
      <c r="FE111" s="609"/>
      <c r="FF111" s="609"/>
      <c r="FG111" s="609"/>
      <c r="FH111" s="609"/>
      <c r="FI111" s="810"/>
      <c r="FJ111" s="478"/>
      <c r="FK111" s="994"/>
      <c r="FL111" s="995"/>
      <c r="FM111" s="995"/>
      <c r="FN111" s="995"/>
      <c r="FO111" s="991"/>
      <c r="FP111" s="991"/>
      <c r="FQ111" s="991"/>
      <c r="FR111" s="991"/>
      <c r="FS111" s="991"/>
      <c r="FT111" s="991"/>
      <c r="FU111" s="991"/>
      <c r="FV111" s="991"/>
      <c r="FW111" s="991"/>
      <c r="FX111" s="991"/>
      <c r="FY111" s="992"/>
      <c r="FZ111" s="992"/>
      <c r="GA111" s="992"/>
      <c r="GB111" s="992"/>
      <c r="GC111" s="992"/>
      <c r="GD111" s="992"/>
      <c r="GE111" s="992"/>
      <c r="GF111" s="992"/>
      <c r="GG111" s="992"/>
      <c r="GH111" s="992"/>
      <c r="GI111" s="992"/>
      <c r="GJ111" s="992"/>
      <c r="GK111" s="993"/>
    </row>
    <row r="112" spans="1:193" ht="4.5" customHeight="1" x14ac:dyDescent="0.15">
      <c r="A112" s="632"/>
      <c r="B112" s="633"/>
      <c r="C112" s="633"/>
      <c r="D112" s="633"/>
      <c r="E112" s="633"/>
      <c r="F112" s="633"/>
      <c r="G112" s="633"/>
      <c r="H112" s="633"/>
      <c r="I112" s="633"/>
      <c r="J112" s="634"/>
      <c r="K112" s="865" t="str">
        <f>IF(入力シート!$C$50="","",入力シート!$C$50)</f>
        <v/>
      </c>
      <c r="L112" s="866"/>
      <c r="M112" s="866"/>
      <c r="N112" s="866"/>
      <c r="O112" s="866"/>
      <c r="P112" s="866"/>
      <c r="Q112" s="866"/>
      <c r="R112" s="866"/>
      <c r="S112" s="866"/>
      <c r="T112" s="866"/>
      <c r="U112" s="866"/>
      <c r="V112" s="1140"/>
      <c r="W112" s="654" t="str">
        <f>IF(入力シート!G50&lt;入力シート!G52,"",IF(入力シート!$D$50="","",入力シート!$D$50))</f>
        <v/>
      </c>
      <c r="X112" s="654"/>
      <c r="Y112" s="654"/>
      <c r="Z112" s="654"/>
      <c r="AA112" s="654"/>
      <c r="AB112" s="654"/>
      <c r="AC112" s="654"/>
      <c r="AD112" s="654"/>
      <c r="AE112" s="654"/>
      <c r="AF112" s="654"/>
      <c r="AG112" s="654"/>
      <c r="AH112" s="654"/>
      <c r="AI112" s="654" t="str">
        <f>IF(入力シート!G50&lt;入力シート!G52,"",IF(入力シート!$E$50="","",入力シート!$E$50))</f>
        <v/>
      </c>
      <c r="AJ112" s="654"/>
      <c r="AK112" s="654"/>
      <c r="AL112" s="654"/>
      <c r="AM112" s="654"/>
      <c r="AN112" s="654"/>
      <c r="AO112" s="654"/>
      <c r="AP112" s="654"/>
      <c r="AQ112" s="654"/>
      <c r="AR112" s="654"/>
      <c r="AS112" s="654"/>
      <c r="AT112" s="654"/>
      <c r="AU112" s="654" t="str">
        <f>IF(入力シート!G50&lt;入力シート!G52,"",入力シート!$F$50)</f>
        <v/>
      </c>
      <c r="AV112" s="654"/>
      <c r="AW112" s="654"/>
      <c r="AX112" s="654"/>
      <c r="AY112" s="654"/>
      <c r="AZ112" s="654"/>
      <c r="BA112" s="654"/>
      <c r="BB112" s="654"/>
      <c r="BC112" s="654"/>
      <c r="BD112" s="654"/>
      <c r="BE112" s="654"/>
      <c r="BF112" s="747"/>
      <c r="BG112" s="474"/>
      <c r="BH112" s="474"/>
      <c r="BI112" s="505"/>
      <c r="BJ112" s="505"/>
      <c r="BK112" s="505"/>
      <c r="CM112" s="505"/>
      <c r="CN112" s="505"/>
      <c r="CO112" s="505"/>
      <c r="CP112" s="505"/>
      <c r="CQ112" s="505"/>
      <c r="CR112" s="505"/>
      <c r="CT112" s="1294"/>
      <c r="CU112" s="1295"/>
      <c r="CV112" s="1295"/>
      <c r="CW112" s="1295"/>
      <c r="CX112" s="1295"/>
      <c r="CY112" s="1295"/>
      <c r="CZ112" s="1295"/>
      <c r="DA112" s="1296"/>
      <c r="DB112" s="1067"/>
      <c r="DC112" s="1068"/>
      <c r="DD112" s="1068"/>
      <c r="DE112" s="1068"/>
      <c r="DF112" s="1068"/>
      <c r="DG112" s="1069"/>
      <c r="DH112" s="616"/>
      <c r="DI112" s="616"/>
      <c r="DJ112" s="616"/>
      <c r="DK112" s="616"/>
      <c r="DL112" s="616"/>
      <c r="DM112" s="616"/>
      <c r="DN112" s="616"/>
      <c r="DO112" s="616"/>
      <c r="DP112" s="616"/>
      <c r="DQ112" s="616"/>
      <c r="DR112" s="616"/>
      <c r="DS112" s="616"/>
      <c r="DT112" s="616"/>
      <c r="DU112" s="616"/>
      <c r="DV112" s="616"/>
      <c r="DW112" s="616"/>
      <c r="DX112" s="616"/>
      <c r="DY112" s="616"/>
      <c r="DZ112" s="616"/>
      <c r="EA112" s="616"/>
      <c r="EB112" s="616"/>
      <c r="EC112" s="616"/>
      <c r="ED112" s="616"/>
      <c r="EE112" s="616"/>
      <c r="EF112" s="616"/>
      <c r="EG112" s="718"/>
      <c r="EH112" s="718"/>
      <c r="EI112" s="718"/>
      <c r="EJ112" s="718"/>
      <c r="EK112" s="718"/>
      <c r="EL112" s="718"/>
      <c r="EM112" s="718"/>
      <c r="EN112" s="718"/>
      <c r="EO112" s="718"/>
      <c r="EP112" s="718"/>
      <c r="EQ112" s="718"/>
      <c r="ER112" s="718"/>
      <c r="ES112" s="718"/>
      <c r="ET112" s="718"/>
      <c r="EU112" s="718"/>
      <c r="EV112" s="718"/>
      <c r="EW112" s="718"/>
      <c r="EX112" s="719"/>
      <c r="EY112" s="719"/>
      <c r="EZ112" s="719"/>
      <c r="FA112" s="719"/>
      <c r="FB112" s="719"/>
      <c r="FC112" s="719"/>
      <c r="FD112" s="863"/>
      <c r="FE112" s="864"/>
      <c r="FF112" s="864"/>
      <c r="FG112" s="864"/>
      <c r="FH112" s="864"/>
      <c r="FI112" s="811"/>
      <c r="FJ112" s="478"/>
      <c r="FK112" s="994" t="s">
        <v>119</v>
      </c>
      <c r="FL112" s="995"/>
      <c r="FM112" s="995"/>
      <c r="FN112" s="995"/>
      <c r="FO112" s="991" t="str">
        <f>IF(入力シート!$I25="","",入力シート!$I25)</f>
        <v/>
      </c>
      <c r="FP112" s="991"/>
      <c r="FQ112" s="991"/>
      <c r="FR112" s="991"/>
      <c r="FS112" s="991"/>
      <c r="FT112" s="991"/>
      <c r="FU112" s="991"/>
      <c r="FV112" s="991"/>
      <c r="FW112" s="991"/>
      <c r="FX112" s="991"/>
      <c r="FY112" s="992" t="str">
        <f>IF(入力シート!$H25="","",入力シート!$H25)</f>
        <v/>
      </c>
      <c r="FZ112" s="992"/>
      <c r="GA112" s="992"/>
      <c r="GB112" s="992"/>
      <c r="GC112" s="992"/>
      <c r="GD112" s="992"/>
      <c r="GE112" s="992"/>
      <c r="GF112" s="992"/>
      <c r="GG112" s="992"/>
      <c r="GH112" s="992"/>
      <c r="GI112" s="992"/>
      <c r="GJ112" s="992"/>
      <c r="GK112" s="993"/>
    </row>
    <row r="113" spans="1:193" ht="4.5" customHeight="1" x14ac:dyDescent="0.15">
      <c r="A113" s="632"/>
      <c r="B113" s="633"/>
      <c r="C113" s="633"/>
      <c r="D113" s="633"/>
      <c r="E113" s="633"/>
      <c r="F113" s="633"/>
      <c r="G113" s="633"/>
      <c r="H113" s="633"/>
      <c r="I113" s="633"/>
      <c r="J113" s="634"/>
      <c r="K113" s="860"/>
      <c r="L113" s="602"/>
      <c r="M113" s="602"/>
      <c r="N113" s="602"/>
      <c r="O113" s="602"/>
      <c r="P113" s="602"/>
      <c r="Q113" s="602"/>
      <c r="R113" s="602"/>
      <c r="S113" s="602"/>
      <c r="T113" s="602"/>
      <c r="U113" s="602"/>
      <c r="V113" s="1141"/>
      <c r="W113" s="654"/>
      <c r="X113" s="654"/>
      <c r="Y113" s="654"/>
      <c r="Z113" s="654"/>
      <c r="AA113" s="654"/>
      <c r="AB113" s="654"/>
      <c r="AC113" s="654"/>
      <c r="AD113" s="654"/>
      <c r="AE113" s="654"/>
      <c r="AF113" s="654"/>
      <c r="AG113" s="654"/>
      <c r="AH113" s="654"/>
      <c r="AI113" s="654"/>
      <c r="AJ113" s="654"/>
      <c r="AK113" s="654"/>
      <c r="AL113" s="654"/>
      <c r="AM113" s="654"/>
      <c r="AN113" s="654"/>
      <c r="AO113" s="654"/>
      <c r="AP113" s="654"/>
      <c r="AQ113" s="654"/>
      <c r="AR113" s="654"/>
      <c r="AS113" s="654"/>
      <c r="AT113" s="654"/>
      <c r="AU113" s="654"/>
      <c r="AV113" s="654"/>
      <c r="AW113" s="654"/>
      <c r="AX113" s="654"/>
      <c r="AY113" s="654"/>
      <c r="AZ113" s="654"/>
      <c r="BA113" s="654"/>
      <c r="BB113" s="654"/>
      <c r="BC113" s="654"/>
      <c r="BD113" s="654"/>
      <c r="BE113" s="654"/>
      <c r="BF113" s="747"/>
      <c r="BG113" s="541"/>
      <c r="BH113" s="474"/>
      <c r="BI113" s="505"/>
      <c r="BJ113" s="505"/>
      <c r="BK113" s="505"/>
      <c r="CM113" s="505"/>
      <c r="CN113" s="505"/>
      <c r="CO113" s="505"/>
      <c r="CP113" s="505"/>
      <c r="CQ113" s="505"/>
      <c r="CR113" s="505"/>
      <c r="CT113" s="1294"/>
      <c r="CU113" s="1295"/>
      <c r="CV113" s="1295"/>
      <c r="CW113" s="1295"/>
      <c r="CX113" s="1295"/>
      <c r="CY113" s="1295"/>
      <c r="CZ113" s="1295"/>
      <c r="DA113" s="1296"/>
      <c r="DB113" s="1457"/>
      <c r="DC113" s="1458"/>
      <c r="DD113" s="1458"/>
      <c r="DE113" s="1458"/>
      <c r="DF113" s="1458"/>
      <c r="DG113" s="1458"/>
      <c r="DH113" s="1458"/>
      <c r="DI113" s="1458"/>
      <c r="DJ113" s="1458"/>
      <c r="DK113" s="1458"/>
      <c r="DL113" s="1458"/>
      <c r="DM113" s="1458"/>
      <c r="DN113" s="1458"/>
      <c r="DO113" s="1458"/>
      <c r="DP113" s="1458"/>
      <c r="DQ113" s="1458"/>
      <c r="DR113" s="1458"/>
      <c r="DS113" s="1458"/>
      <c r="DT113" s="1458"/>
      <c r="DU113" s="1458"/>
      <c r="DV113" s="1458"/>
      <c r="DW113" s="1458"/>
      <c r="DX113" s="1458"/>
      <c r="DY113" s="1458"/>
      <c r="DZ113" s="1458"/>
      <c r="EA113" s="1458"/>
      <c r="EB113" s="1458"/>
      <c r="EC113" s="1458"/>
      <c r="ED113" s="1458"/>
      <c r="EE113" s="1458"/>
      <c r="EF113" s="1458"/>
      <c r="EG113" s="1458"/>
      <c r="EH113" s="1458"/>
      <c r="EI113" s="1458"/>
      <c r="EJ113" s="1458"/>
      <c r="EK113" s="1459"/>
      <c r="EL113" s="731" t="s">
        <v>391</v>
      </c>
      <c r="EM113" s="732"/>
      <c r="EN113" s="732"/>
      <c r="EO113" s="732"/>
      <c r="EP113" s="732"/>
      <c r="EQ113" s="732"/>
      <c r="ER113" s="732"/>
      <c r="ES113" s="732"/>
      <c r="ET113" s="732"/>
      <c r="EU113" s="732"/>
      <c r="EV113" s="732"/>
      <c r="EW113" s="733"/>
      <c r="EX113" s="737" t="s">
        <v>28</v>
      </c>
      <c r="EY113" s="732"/>
      <c r="EZ113" s="732"/>
      <c r="FA113" s="732"/>
      <c r="FB113" s="732"/>
      <c r="FC113" s="732"/>
      <c r="FD113" s="732"/>
      <c r="FE113" s="732"/>
      <c r="FF113" s="732"/>
      <c r="FG113" s="732"/>
      <c r="FH113" s="732"/>
      <c r="FI113" s="738"/>
      <c r="FJ113" s="478"/>
      <c r="FK113" s="994"/>
      <c r="FL113" s="995"/>
      <c r="FM113" s="995"/>
      <c r="FN113" s="995"/>
      <c r="FO113" s="991"/>
      <c r="FP113" s="991"/>
      <c r="FQ113" s="991"/>
      <c r="FR113" s="991"/>
      <c r="FS113" s="991"/>
      <c r="FT113" s="991"/>
      <c r="FU113" s="991"/>
      <c r="FV113" s="991"/>
      <c r="FW113" s="991"/>
      <c r="FX113" s="991"/>
      <c r="FY113" s="992"/>
      <c r="FZ113" s="992"/>
      <c r="GA113" s="992"/>
      <c r="GB113" s="992"/>
      <c r="GC113" s="992"/>
      <c r="GD113" s="992"/>
      <c r="GE113" s="992"/>
      <c r="GF113" s="992"/>
      <c r="GG113" s="992"/>
      <c r="GH113" s="992"/>
      <c r="GI113" s="992"/>
      <c r="GJ113" s="992"/>
      <c r="GK113" s="993"/>
    </row>
    <row r="114" spans="1:193" ht="4.5" customHeight="1" x14ac:dyDescent="0.15">
      <c r="A114" s="632"/>
      <c r="B114" s="633"/>
      <c r="C114" s="633"/>
      <c r="D114" s="633"/>
      <c r="E114" s="633"/>
      <c r="F114" s="633"/>
      <c r="G114" s="633"/>
      <c r="H114" s="633"/>
      <c r="I114" s="633"/>
      <c r="J114" s="634"/>
      <c r="K114" s="860"/>
      <c r="L114" s="602"/>
      <c r="M114" s="602"/>
      <c r="N114" s="602"/>
      <c r="O114" s="602"/>
      <c r="P114" s="602"/>
      <c r="Q114" s="602"/>
      <c r="R114" s="602"/>
      <c r="S114" s="602"/>
      <c r="T114" s="602"/>
      <c r="U114" s="602"/>
      <c r="V114" s="1141"/>
      <c r="W114" s="654"/>
      <c r="X114" s="654"/>
      <c r="Y114" s="654"/>
      <c r="Z114" s="654"/>
      <c r="AA114" s="654"/>
      <c r="AB114" s="654"/>
      <c r="AC114" s="654"/>
      <c r="AD114" s="654"/>
      <c r="AE114" s="654"/>
      <c r="AF114" s="654"/>
      <c r="AG114" s="654"/>
      <c r="AH114" s="654"/>
      <c r="AI114" s="654"/>
      <c r="AJ114" s="654"/>
      <c r="AK114" s="654"/>
      <c r="AL114" s="654"/>
      <c r="AM114" s="654"/>
      <c r="AN114" s="654"/>
      <c r="AO114" s="654"/>
      <c r="AP114" s="654"/>
      <c r="AQ114" s="654"/>
      <c r="AR114" s="654"/>
      <c r="AS114" s="654"/>
      <c r="AT114" s="654"/>
      <c r="AU114" s="654"/>
      <c r="AV114" s="654"/>
      <c r="AW114" s="654"/>
      <c r="AX114" s="654"/>
      <c r="AY114" s="654"/>
      <c r="AZ114" s="654"/>
      <c r="BA114" s="654"/>
      <c r="BB114" s="654"/>
      <c r="BC114" s="654"/>
      <c r="BD114" s="654"/>
      <c r="BE114" s="654"/>
      <c r="BF114" s="747"/>
      <c r="BG114" s="541"/>
      <c r="BH114" s="474"/>
      <c r="BI114" s="505"/>
      <c r="BJ114" s="505"/>
      <c r="BK114" s="505"/>
      <c r="CM114" s="505"/>
      <c r="CN114" s="505"/>
      <c r="CO114" s="505"/>
      <c r="CP114" s="505"/>
      <c r="CQ114" s="505"/>
      <c r="CR114" s="505"/>
      <c r="CT114" s="1294"/>
      <c r="CU114" s="1295"/>
      <c r="CV114" s="1295"/>
      <c r="CW114" s="1295"/>
      <c r="CX114" s="1295"/>
      <c r="CY114" s="1295"/>
      <c r="CZ114" s="1295"/>
      <c r="DA114" s="1296"/>
      <c r="DB114" s="1460"/>
      <c r="DC114" s="1461"/>
      <c r="DD114" s="1461"/>
      <c r="DE114" s="1461"/>
      <c r="DF114" s="1461"/>
      <c r="DG114" s="1461"/>
      <c r="DH114" s="1461"/>
      <c r="DI114" s="1461"/>
      <c r="DJ114" s="1461"/>
      <c r="DK114" s="1461"/>
      <c r="DL114" s="1461"/>
      <c r="DM114" s="1461"/>
      <c r="DN114" s="1461"/>
      <c r="DO114" s="1461"/>
      <c r="DP114" s="1461"/>
      <c r="DQ114" s="1461"/>
      <c r="DR114" s="1461"/>
      <c r="DS114" s="1461"/>
      <c r="DT114" s="1461"/>
      <c r="DU114" s="1461"/>
      <c r="DV114" s="1461"/>
      <c r="DW114" s="1461"/>
      <c r="DX114" s="1461"/>
      <c r="DY114" s="1461"/>
      <c r="DZ114" s="1461"/>
      <c r="EA114" s="1461"/>
      <c r="EB114" s="1461"/>
      <c r="EC114" s="1461"/>
      <c r="ED114" s="1461"/>
      <c r="EE114" s="1461"/>
      <c r="EF114" s="1461"/>
      <c r="EG114" s="1461"/>
      <c r="EH114" s="1461"/>
      <c r="EI114" s="1461"/>
      <c r="EJ114" s="1461"/>
      <c r="EK114" s="1462"/>
      <c r="EL114" s="734"/>
      <c r="EM114" s="735"/>
      <c r="EN114" s="735"/>
      <c r="EO114" s="735"/>
      <c r="EP114" s="735"/>
      <c r="EQ114" s="735"/>
      <c r="ER114" s="735"/>
      <c r="ES114" s="735"/>
      <c r="ET114" s="735"/>
      <c r="EU114" s="735"/>
      <c r="EV114" s="735"/>
      <c r="EW114" s="736"/>
      <c r="EX114" s="735"/>
      <c r="EY114" s="735"/>
      <c r="EZ114" s="735"/>
      <c r="FA114" s="735"/>
      <c r="FB114" s="735"/>
      <c r="FC114" s="735"/>
      <c r="FD114" s="735"/>
      <c r="FE114" s="735"/>
      <c r="FF114" s="735"/>
      <c r="FG114" s="735"/>
      <c r="FH114" s="735"/>
      <c r="FI114" s="739"/>
      <c r="FJ114" s="478"/>
      <c r="FK114" s="994"/>
      <c r="FL114" s="995"/>
      <c r="FM114" s="995"/>
      <c r="FN114" s="995"/>
      <c r="FO114" s="991"/>
      <c r="FP114" s="991"/>
      <c r="FQ114" s="991"/>
      <c r="FR114" s="991"/>
      <c r="FS114" s="991"/>
      <c r="FT114" s="991"/>
      <c r="FU114" s="991"/>
      <c r="FV114" s="991"/>
      <c r="FW114" s="991"/>
      <c r="FX114" s="991"/>
      <c r="FY114" s="992"/>
      <c r="FZ114" s="992"/>
      <c r="GA114" s="992"/>
      <c r="GB114" s="992"/>
      <c r="GC114" s="992"/>
      <c r="GD114" s="992"/>
      <c r="GE114" s="992"/>
      <c r="GF114" s="992"/>
      <c r="GG114" s="992"/>
      <c r="GH114" s="992"/>
      <c r="GI114" s="992"/>
      <c r="GJ114" s="992"/>
      <c r="GK114" s="993"/>
    </row>
    <row r="115" spans="1:193" ht="4.5" customHeight="1" x14ac:dyDescent="0.15">
      <c r="A115" s="632"/>
      <c r="B115" s="633"/>
      <c r="C115" s="633"/>
      <c r="D115" s="633"/>
      <c r="E115" s="633"/>
      <c r="F115" s="633"/>
      <c r="G115" s="633"/>
      <c r="H115" s="633"/>
      <c r="I115" s="633"/>
      <c r="J115" s="634"/>
      <c r="K115" s="867"/>
      <c r="L115" s="868"/>
      <c r="M115" s="868"/>
      <c r="N115" s="868"/>
      <c r="O115" s="868"/>
      <c r="P115" s="868"/>
      <c r="Q115" s="868"/>
      <c r="R115" s="868"/>
      <c r="S115" s="868"/>
      <c r="T115" s="868"/>
      <c r="U115" s="868"/>
      <c r="V115" s="1142"/>
      <c r="W115" s="654"/>
      <c r="X115" s="654"/>
      <c r="Y115" s="654"/>
      <c r="Z115" s="654"/>
      <c r="AA115" s="654"/>
      <c r="AB115" s="654"/>
      <c r="AC115" s="654"/>
      <c r="AD115" s="654"/>
      <c r="AE115" s="654"/>
      <c r="AF115" s="654"/>
      <c r="AG115" s="654"/>
      <c r="AH115" s="654"/>
      <c r="AI115" s="654"/>
      <c r="AJ115" s="654"/>
      <c r="AK115" s="654"/>
      <c r="AL115" s="654"/>
      <c r="AM115" s="654"/>
      <c r="AN115" s="654"/>
      <c r="AO115" s="654"/>
      <c r="AP115" s="654"/>
      <c r="AQ115" s="654"/>
      <c r="AR115" s="654"/>
      <c r="AS115" s="654"/>
      <c r="AT115" s="654"/>
      <c r="AU115" s="654"/>
      <c r="AV115" s="654"/>
      <c r="AW115" s="654"/>
      <c r="AX115" s="654"/>
      <c r="AY115" s="654"/>
      <c r="AZ115" s="654"/>
      <c r="BA115" s="654"/>
      <c r="BB115" s="654"/>
      <c r="BC115" s="654"/>
      <c r="BD115" s="654"/>
      <c r="BE115" s="654"/>
      <c r="BF115" s="748"/>
      <c r="BG115" s="541"/>
      <c r="BH115" s="474"/>
      <c r="BI115" s="505"/>
      <c r="BJ115" s="505"/>
      <c r="BK115" s="505"/>
      <c r="CM115" s="505"/>
      <c r="CN115" s="505"/>
      <c r="CO115" s="505"/>
      <c r="CP115" s="505"/>
      <c r="CQ115" s="505"/>
      <c r="CR115" s="505"/>
      <c r="CT115" s="1294"/>
      <c r="CU115" s="1295"/>
      <c r="CV115" s="1295"/>
      <c r="CW115" s="1295"/>
      <c r="CX115" s="1295"/>
      <c r="CY115" s="1295"/>
      <c r="CZ115" s="1295"/>
      <c r="DA115" s="1296"/>
      <c r="DB115" s="1460"/>
      <c r="DC115" s="1461"/>
      <c r="DD115" s="1461"/>
      <c r="DE115" s="1461"/>
      <c r="DF115" s="1461"/>
      <c r="DG115" s="1461"/>
      <c r="DH115" s="1461"/>
      <c r="DI115" s="1461"/>
      <c r="DJ115" s="1461"/>
      <c r="DK115" s="1461"/>
      <c r="DL115" s="1461"/>
      <c r="DM115" s="1461"/>
      <c r="DN115" s="1461"/>
      <c r="DO115" s="1461"/>
      <c r="DP115" s="1461"/>
      <c r="DQ115" s="1461"/>
      <c r="DR115" s="1461"/>
      <c r="DS115" s="1461"/>
      <c r="DT115" s="1461"/>
      <c r="DU115" s="1461"/>
      <c r="DV115" s="1461"/>
      <c r="DW115" s="1461"/>
      <c r="DX115" s="1461"/>
      <c r="DY115" s="1461"/>
      <c r="DZ115" s="1461"/>
      <c r="EA115" s="1461"/>
      <c r="EB115" s="1461"/>
      <c r="EC115" s="1461"/>
      <c r="ED115" s="1461"/>
      <c r="EE115" s="1461"/>
      <c r="EF115" s="1461"/>
      <c r="EG115" s="1461"/>
      <c r="EH115" s="1461"/>
      <c r="EI115" s="1461"/>
      <c r="EJ115" s="1461"/>
      <c r="EK115" s="1462"/>
      <c r="EL115" s="740" t="str">
        <f>IF(入力シート!$AO$88="","",入力シート!$AO$88)</f>
        <v/>
      </c>
      <c r="EM115" s="741"/>
      <c r="EN115" s="741"/>
      <c r="EO115" s="741"/>
      <c r="EP115" s="741"/>
      <c r="EQ115" s="741"/>
      <c r="ER115" s="741"/>
      <c r="ES115" s="741"/>
      <c r="ET115" s="741"/>
      <c r="EU115" s="741"/>
      <c r="EV115" s="741"/>
      <c r="EW115" s="742"/>
      <c r="EX115" s="724" t="str">
        <f>IF(入力シート!$K$88="","",入力シート!$K$88)</f>
        <v/>
      </c>
      <c r="EY115" s="725"/>
      <c r="EZ115" s="725"/>
      <c r="FA115" s="725"/>
      <c r="FB115" s="725"/>
      <c r="FC115" s="725"/>
      <c r="FD115" s="725"/>
      <c r="FE115" s="725"/>
      <c r="FF115" s="725"/>
      <c r="FG115" s="725"/>
      <c r="FH115" s="725"/>
      <c r="FI115" s="726"/>
      <c r="FJ115" s="478"/>
      <c r="FK115" s="994"/>
      <c r="FL115" s="995"/>
      <c r="FM115" s="995"/>
      <c r="FN115" s="995"/>
      <c r="FO115" s="991"/>
      <c r="FP115" s="991"/>
      <c r="FQ115" s="991"/>
      <c r="FR115" s="991"/>
      <c r="FS115" s="991"/>
      <c r="FT115" s="991"/>
      <c r="FU115" s="991"/>
      <c r="FV115" s="991"/>
      <c r="FW115" s="991"/>
      <c r="FX115" s="991"/>
      <c r="FY115" s="992"/>
      <c r="FZ115" s="992"/>
      <c r="GA115" s="992"/>
      <c r="GB115" s="992"/>
      <c r="GC115" s="992"/>
      <c r="GD115" s="992"/>
      <c r="GE115" s="992"/>
      <c r="GF115" s="992"/>
      <c r="GG115" s="992"/>
      <c r="GH115" s="992"/>
      <c r="GI115" s="992"/>
      <c r="GJ115" s="992"/>
      <c r="GK115" s="993"/>
    </row>
    <row r="116" spans="1:193" ht="4.5" customHeight="1" x14ac:dyDescent="0.15">
      <c r="A116" s="632"/>
      <c r="B116" s="633"/>
      <c r="C116" s="633"/>
      <c r="D116" s="633"/>
      <c r="E116" s="633"/>
      <c r="F116" s="633"/>
      <c r="G116" s="633"/>
      <c r="H116" s="633"/>
      <c r="I116" s="633"/>
      <c r="J116" s="634"/>
      <c r="K116" s="1131" t="s">
        <v>450</v>
      </c>
      <c r="L116" s="1131"/>
      <c r="M116" s="1131"/>
      <c r="N116" s="1131"/>
      <c r="O116" s="1131"/>
      <c r="P116" s="1131"/>
      <c r="Q116" s="1131"/>
      <c r="R116" s="1131"/>
      <c r="S116" s="1131"/>
      <c r="T116" s="1131"/>
      <c r="U116" s="1131"/>
      <c r="V116" s="1131"/>
      <c r="W116" s="638" t="s">
        <v>452</v>
      </c>
      <c r="X116" s="638"/>
      <c r="Y116" s="638"/>
      <c r="Z116" s="638"/>
      <c r="AA116" s="638"/>
      <c r="AB116" s="638"/>
      <c r="AC116" s="638"/>
      <c r="AD116" s="638"/>
      <c r="AE116" s="638"/>
      <c r="AF116" s="638"/>
      <c r="AG116" s="638"/>
      <c r="AH116" s="638"/>
      <c r="AI116" s="638" t="s">
        <v>453</v>
      </c>
      <c r="AJ116" s="638"/>
      <c r="AK116" s="638"/>
      <c r="AL116" s="638"/>
      <c r="AM116" s="638"/>
      <c r="AN116" s="638"/>
      <c r="AO116" s="638"/>
      <c r="AP116" s="638"/>
      <c r="AQ116" s="638"/>
      <c r="AR116" s="638"/>
      <c r="AS116" s="638"/>
      <c r="AT116" s="638"/>
      <c r="AU116" s="638" t="s">
        <v>454</v>
      </c>
      <c r="AV116" s="638"/>
      <c r="AW116" s="638"/>
      <c r="AX116" s="638"/>
      <c r="AY116" s="638"/>
      <c r="AZ116" s="638"/>
      <c r="BA116" s="638"/>
      <c r="BB116" s="638"/>
      <c r="BC116" s="638"/>
      <c r="BD116" s="638"/>
      <c r="BE116" s="638"/>
      <c r="BF116" s="1138"/>
      <c r="BG116" s="541"/>
      <c r="BH116" s="474"/>
      <c r="BI116" s="505"/>
      <c r="BJ116" s="505"/>
      <c r="BK116" s="505"/>
      <c r="CM116" s="505"/>
      <c r="CN116" s="505"/>
      <c r="CO116" s="505"/>
      <c r="CP116" s="505"/>
      <c r="CQ116" s="505"/>
      <c r="CR116" s="505"/>
      <c r="CT116" s="1294"/>
      <c r="CU116" s="1295"/>
      <c r="CV116" s="1295"/>
      <c r="CW116" s="1295"/>
      <c r="CX116" s="1295"/>
      <c r="CY116" s="1295"/>
      <c r="CZ116" s="1295"/>
      <c r="DA116" s="1296"/>
      <c r="DB116" s="1460"/>
      <c r="DC116" s="1461"/>
      <c r="DD116" s="1461"/>
      <c r="DE116" s="1461"/>
      <c r="DF116" s="1461"/>
      <c r="DG116" s="1461"/>
      <c r="DH116" s="1461"/>
      <c r="DI116" s="1461"/>
      <c r="DJ116" s="1461"/>
      <c r="DK116" s="1461"/>
      <c r="DL116" s="1461"/>
      <c r="DM116" s="1461"/>
      <c r="DN116" s="1461"/>
      <c r="DO116" s="1461"/>
      <c r="DP116" s="1461"/>
      <c r="DQ116" s="1461"/>
      <c r="DR116" s="1461"/>
      <c r="DS116" s="1461"/>
      <c r="DT116" s="1461"/>
      <c r="DU116" s="1461"/>
      <c r="DV116" s="1461"/>
      <c r="DW116" s="1461"/>
      <c r="DX116" s="1461"/>
      <c r="DY116" s="1461"/>
      <c r="DZ116" s="1461"/>
      <c r="EA116" s="1461"/>
      <c r="EB116" s="1461"/>
      <c r="EC116" s="1461"/>
      <c r="ED116" s="1461"/>
      <c r="EE116" s="1461"/>
      <c r="EF116" s="1461"/>
      <c r="EG116" s="1461"/>
      <c r="EH116" s="1461"/>
      <c r="EI116" s="1461"/>
      <c r="EJ116" s="1461"/>
      <c r="EK116" s="1462"/>
      <c r="EL116" s="743"/>
      <c r="EM116" s="744"/>
      <c r="EN116" s="744"/>
      <c r="EO116" s="744"/>
      <c r="EP116" s="744"/>
      <c r="EQ116" s="744"/>
      <c r="ER116" s="744"/>
      <c r="ES116" s="744"/>
      <c r="ET116" s="744"/>
      <c r="EU116" s="744"/>
      <c r="EV116" s="744"/>
      <c r="EW116" s="745"/>
      <c r="EX116" s="727"/>
      <c r="EY116" s="727"/>
      <c r="EZ116" s="727"/>
      <c r="FA116" s="727"/>
      <c r="FB116" s="727"/>
      <c r="FC116" s="727"/>
      <c r="FD116" s="727"/>
      <c r="FE116" s="727"/>
      <c r="FF116" s="727"/>
      <c r="FG116" s="727"/>
      <c r="FH116" s="727"/>
      <c r="FI116" s="728"/>
      <c r="FJ116" s="478"/>
      <c r="FK116" s="994"/>
      <c r="FL116" s="995"/>
      <c r="FM116" s="995"/>
      <c r="FN116" s="995"/>
      <c r="FO116" s="991"/>
      <c r="FP116" s="991"/>
      <c r="FQ116" s="991"/>
      <c r="FR116" s="991"/>
      <c r="FS116" s="991"/>
      <c r="FT116" s="991"/>
      <c r="FU116" s="991"/>
      <c r="FV116" s="991"/>
      <c r="FW116" s="991"/>
      <c r="FX116" s="991"/>
      <c r="FY116" s="992"/>
      <c r="FZ116" s="992"/>
      <c r="GA116" s="992"/>
      <c r="GB116" s="992"/>
      <c r="GC116" s="992"/>
      <c r="GD116" s="992"/>
      <c r="GE116" s="992"/>
      <c r="GF116" s="992"/>
      <c r="GG116" s="992"/>
      <c r="GH116" s="992"/>
      <c r="GI116" s="992"/>
      <c r="GJ116" s="992"/>
      <c r="GK116" s="993"/>
    </row>
    <row r="117" spans="1:193" ht="4.5" customHeight="1" x14ac:dyDescent="0.15">
      <c r="A117" s="632"/>
      <c r="B117" s="633"/>
      <c r="C117" s="633"/>
      <c r="D117" s="633"/>
      <c r="E117" s="633"/>
      <c r="F117" s="633"/>
      <c r="G117" s="633"/>
      <c r="H117" s="633"/>
      <c r="I117" s="633"/>
      <c r="J117" s="634"/>
      <c r="K117" s="1131"/>
      <c r="L117" s="1131"/>
      <c r="M117" s="1131"/>
      <c r="N117" s="1131"/>
      <c r="O117" s="1131"/>
      <c r="P117" s="1131"/>
      <c r="Q117" s="1131"/>
      <c r="R117" s="1131"/>
      <c r="S117" s="1131"/>
      <c r="T117" s="1131"/>
      <c r="U117" s="1131"/>
      <c r="V117" s="1131"/>
      <c r="W117" s="638"/>
      <c r="X117" s="638"/>
      <c r="Y117" s="638"/>
      <c r="Z117" s="638"/>
      <c r="AA117" s="638"/>
      <c r="AB117" s="638"/>
      <c r="AC117" s="638"/>
      <c r="AD117" s="638"/>
      <c r="AE117" s="638"/>
      <c r="AF117" s="638"/>
      <c r="AG117" s="638"/>
      <c r="AH117" s="638"/>
      <c r="AI117" s="638"/>
      <c r="AJ117" s="638"/>
      <c r="AK117" s="638"/>
      <c r="AL117" s="638"/>
      <c r="AM117" s="638"/>
      <c r="AN117" s="638"/>
      <c r="AO117" s="638"/>
      <c r="AP117" s="638"/>
      <c r="AQ117" s="638"/>
      <c r="AR117" s="638"/>
      <c r="AS117" s="638"/>
      <c r="AT117" s="638"/>
      <c r="AU117" s="638"/>
      <c r="AV117" s="638"/>
      <c r="AW117" s="638"/>
      <c r="AX117" s="638"/>
      <c r="AY117" s="638"/>
      <c r="AZ117" s="638"/>
      <c r="BA117" s="638"/>
      <c r="BB117" s="638"/>
      <c r="BC117" s="638"/>
      <c r="BD117" s="638"/>
      <c r="BE117" s="638"/>
      <c r="BF117" s="1138"/>
      <c r="BG117" s="541"/>
      <c r="BH117" s="474"/>
      <c r="BI117" s="505"/>
      <c r="BJ117" s="505"/>
      <c r="BK117" s="505"/>
      <c r="CM117" s="505"/>
      <c r="CN117" s="505"/>
      <c r="CO117" s="505"/>
      <c r="CP117" s="505"/>
      <c r="CQ117" s="505"/>
      <c r="CR117" s="505"/>
      <c r="CT117" s="1294"/>
      <c r="CU117" s="1295"/>
      <c r="CV117" s="1295"/>
      <c r="CW117" s="1295"/>
      <c r="CX117" s="1295"/>
      <c r="CY117" s="1295"/>
      <c r="CZ117" s="1295"/>
      <c r="DA117" s="1296"/>
      <c r="DB117" s="1460"/>
      <c r="DC117" s="1461"/>
      <c r="DD117" s="1461"/>
      <c r="DE117" s="1461"/>
      <c r="DF117" s="1461"/>
      <c r="DG117" s="1461"/>
      <c r="DH117" s="1461"/>
      <c r="DI117" s="1461"/>
      <c r="DJ117" s="1461"/>
      <c r="DK117" s="1461"/>
      <c r="DL117" s="1461"/>
      <c r="DM117" s="1461"/>
      <c r="DN117" s="1461"/>
      <c r="DO117" s="1461"/>
      <c r="DP117" s="1461"/>
      <c r="DQ117" s="1461"/>
      <c r="DR117" s="1461"/>
      <c r="DS117" s="1461"/>
      <c r="DT117" s="1461"/>
      <c r="DU117" s="1461"/>
      <c r="DV117" s="1461"/>
      <c r="DW117" s="1461"/>
      <c r="DX117" s="1461"/>
      <c r="DY117" s="1461"/>
      <c r="DZ117" s="1461"/>
      <c r="EA117" s="1461"/>
      <c r="EB117" s="1461"/>
      <c r="EC117" s="1461"/>
      <c r="ED117" s="1461"/>
      <c r="EE117" s="1461"/>
      <c r="EF117" s="1461"/>
      <c r="EG117" s="1461"/>
      <c r="EH117" s="1461"/>
      <c r="EI117" s="1461"/>
      <c r="EJ117" s="1461"/>
      <c r="EK117" s="1462"/>
      <c r="EL117" s="743"/>
      <c r="EM117" s="744"/>
      <c r="EN117" s="744"/>
      <c r="EO117" s="744"/>
      <c r="EP117" s="744"/>
      <c r="EQ117" s="744"/>
      <c r="ER117" s="744"/>
      <c r="ES117" s="744"/>
      <c r="ET117" s="744"/>
      <c r="EU117" s="744"/>
      <c r="EV117" s="744"/>
      <c r="EW117" s="745"/>
      <c r="EX117" s="727"/>
      <c r="EY117" s="727"/>
      <c r="EZ117" s="727"/>
      <c r="FA117" s="727"/>
      <c r="FB117" s="727"/>
      <c r="FC117" s="727"/>
      <c r="FD117" s="727"/>
      <c r="FE117" s="727"/>
      <c r="FF117" s="727"/>
      <c r="FG117" s="727"/>
      <c r="FH117" s="727"/>
      <c r="FI117" s="728"/>
      <c r="FJ117" s="478"/>
      <c r="FK117" s="994" t="s">
        <v>121</v>
      </c>
      <c r="FL117" s="995"/>
      <c r="FM117" s="995"/>
      <c r="FN117" s="995"/>
      <c r="FO117" s="991" t="str">
        <f>IF(入力シート!$I26="","",入力シート!$I26)</f>
        <v/>
      </c>
      <c r="FP117" s="991"/>
      <c r="FQ117" s="991"/>
      <c r="FR117" s="991"/>
      <c r="FS117" s="991"/>
      <c r="FT117" s="991"/>
      <c r="FU117" s="991"/>
      <c r="FV117" s="991"/>
      <c r="FW117" s="991"/>
      <c r="FX117" s="991"/>
      <c r="FY117" s="992" t="str">
        <f>IF(入力シート!$H26="","",入力シート!$H26)</f>
        <v/>
      </c>
      <c r="FZ117" s="992"/>
      <c r="GA117" s="992"/>
      <c r="GB117" s="992"/>
      <c r="GC117" s="992"/>
      <c r="GD117" s="992"/>
      <c r="GE117" s="992"/>
      <c r="GF117" s="992"/>
      <c r="GG117" s="992"/>
      <c r="GH117" s="992"/>
      <c r="GI117" s="992"/>
      <c r="GJ117" s="992"/>
      <c r="GK117" s="993"/>
    </row>
    <row r="118" spans="1:193" ht="4.5" customHeight="1" x14ac:dyDescent="0.15">
      <c r="A118" s="632"/>
      <c r="B118" s="633"/>
      <c r="C118" s="633"/>
      <c r="D118" s="633"/>
      <c r="E118" s="633"/>
      <c r="F118" s="633"/>
      <c r="G118" s="633"/>
      <c r="H118" s="633"/>
      <c r="I118" s="633"/>
      <c r="J118" s="634"/>
      <c r="K118" s="1137" t="str">
        <f>IF(入力シート!$C$52="","",入力シート!$C$52)</f>
        <v/>
      </c>
      <c r="L118" s="1137"/>
      <c r="M118" s="1137"/>
      <c r="N118" s="1137"/>
      <c r="O118" s="1137"/>
      <c r="P118" s="1137"/>
      <c r="Q118" s="1137"/>
      <c r="R118" s="1137"/>
      <c r="S118" s="1137"/>
      <c r="T118" s="1137"/>
      <c r="U118" s="1137"/>
      <c r="V118" s="1137"/>
      <c r="W118" s="1139" t="str">
        <f>IF(入力シート!G52&lt;入力シート!G50,"",IF(入力シート!$D$52="","",入力シート!$D$52))</f>
        <v/>
      </c>
      <c r="X118" s="1139"/>
      <c r="Y118" s="1139"/>
      <c r="Z118" s="1139"/>
      <c r="AA118" s="1139"/>
      <c r="AB118" s="1139"/>
      <c r="AC118" s="1139"/>
      <c r="AD118" s="1139"/>
      <c r="AE118" s="1139"/>
      <c r="AF118" s="1139"/>
      <c r="AG118" s="1139"/>
      <c r="AH118" s="1139"/>
      <c r="AI118" s="1139" t="str">
        <f>IF(入力シート!G52&lt;入力シート!G50,"",IF(入力シート!$E$52="","",入力シート!$E$52))</f>
        <v/>
      </c>
      <c r="AJ118" s="1139"/>
      <c r="AK118" s="1139"/>
      <c r="AL118" s="1139"/>
      <c r="AM118" s="1139"/>
      <c r="AN118" s="1139"/>
      <c r="AO118" s="1139"/>
      <c r="AP118" s="1139"/>
      <c r="AQ118" s="1139"/>
      <c r="AR118" s="1139"/>
      <c r="AS118" s="1139"/>
      <c r="AT118" s="1139"/>
      <c r="AU118" s="1139" t="str">
        <f>IF(入力シート!G52&lt;入力シート!G50,"",入力シート!$F$52)</f>
        <v/>
      </c>
      <c r="AV118" s="1139"/>
      <c r="AW118" s="1139"/>
      <c r="AX118" s="1139"/>
      <c r="AY118" s="1139"/>
      <c r="AZ118" s="1139"/>
      <c r="BA118" s="1139"/>
      <c r="BB118" s="1139"/>
      <c r="BC118" s="1139"/>
      <c r="BD118" s="1139"/>
      <c r="BE118" s="1139"/>
      <c r="BF118" s="1151"/>
      <c r="BG118" s="541"/>
      <c r="BH118" s="474"/>
      <c r="BI118" s="505"/>
      <c r="BJ118" s="505"/>
      <c r="BK118" s="505"/>
      <c r="CM118" s="505"/>
      <c r="CN118" s="505"/>
      <c r="CO118" s="505"/>
      <c r="CP118" s="505"/>
      <c r="CQ118" s="505"/>
      <c r="CR118" s="505"/>
      <c r="CT118" s="1294"/>
      <c r="CU118" s="1295"/>
      <c r="CV118" s="1295"/>
      <c r="CW118" s="1295"/>
      <c r="CX118" s="1295"/>
      <c r="CY118" s="1295"/>
      <c r="CZ118" s="1295"/>
      <c r="DA118" s="1296"/>
      <c r="DB118" s="1460"/>
      <c r="DC118" s="1461"/>
      <c r="DD118" s="1461"/>
      <c r="DE118" s="1461"/>
      <c r="DF118" s="1461"/>
      <c r="DG118" s="1461"/>
      <c r="DH118" s="1461"/>
      <c r="DI118" s="1461"/>
      <c r="DJ118" s="1461"/>
      <c r="DK118" s="1461"/>
      <c r="DL118" s="1461"/>
      <c r="DM118" s="1461"/>
      <c r="DN118" s="1461"/>
      <c r="DO118" s="1461"/>
      <c r="DP118" s="1461"/>
      <c r="DQ118" s="1461"/>
      <c r="DR118" s="1461"/>
      <c r="DS118" s="1461"/>
      <c r="DT118" s="1461"/>
      <c r="DU118" s="1461"/>
      <c r="DV118" s="1461"/>
      <c r="DW118" s="1461"/>
      <c r="DX118" s="1461"/>
      <c r="DY118" s="1461"/>
      <c r="DZ118" s="1461"/>
      <c r="EA118" s="1461"/>
      <c r="EB118" s="1461"/>
      <c r="EC118" s="1461"/>
      <c r="ED118" s="1461"/>
      <c r="EE118" s="1461"/>
      <c r="EF118" s="1461"/>
      <c r="EG118" s="1461"/>
      <c r="EH118" s="1461"/>
      <c r="EI118" s="1461"/>
      <c r="EJ118" s="1461"/>
      <c r="EK118" s="1462"/>
      <c r="EL118" s="743"/>
      <c r="EM118" s="744"/>
      <c r="EN118" s="744"/>
      <c r="EO118" s="744"/>
      <c r="EP118" s="744"/>
      <c r="EQ118" s="744"/>
      <c r="ER118" s="744"/>
      <c r="ES118" s="744"/>
      <c r="ET118" s="744"/>
      <c r="EU118" s="744"/>
      <c r="EV118" s="744"/>
      <c r="EW118" s="745"/>
      <c r="EX118" s="727"/>
      <c r="EY118" s="727"/>
      <c r="EZ118" s="727"/>
      <c r="FA118" s="727"/>
      <c r="FB118" s="727"/>
      <c r="FC118" s="727"/>
      <c r="FD118" s="727"/>
      <c r="FE118" s="727"/>
      <c r="FF118" s="727"/>
      <c r="FG118" s="727"/>
      <c r="FH118" s="727"/>
      <c r="FI118" s="728"/>
      <c r="FJ118" s="478"/>
      <c r="FK118" s="994"/>
      <c r="FL118" s="995"/>
      <c r="FM118" s="995"/>
      <c r="FN118" s="995"/>
      <c r="FO118" s="991"/>
      <c r="FP118" s="991"/>
      <c r="FQ118" s="991"/>
      <c r="FR118" s="991"/>
      <c r="FS118" s="991"/>
      <c r="FT118" s="991"/>
      <c r="FU118" s="991"/>
      <c r="FV118" s="991"/>
      <c r="FW118" s="991"/>
      <c r="FX118" s="991"/>
      <c r="FY118" s="992"/>
      <c r="FZ118" s="992"/>
      <c r="GA118" s="992"/>
      <c r="GB118" s="992"/>
      <c r="GC118" s="992"/>
      <c r="GD118" s="992"/>
      <c r="GE118" s="992"/>
      <c r="GF118" s="992"/>
      <c r="GG118" s="992"/>
      <c r="GH118" s="992"/>
      <c r="GI118" s="992"/>
      <c r="GJ118" s="992"/>
      <c r="GK118" s="993"/>
    </row>
    <row r="119" spans="1:193" ht="4.5" customHeight="1" x14ac:dyDescent="0.15">
      <c r="A119" s="632"/>
      <c r="B119" s="633"/>
      <c r="C119" s="633"/>
      <c r="D119" s="633"/>
      <c r="E119" s="633"/>
      <c r="F119" s="633"/>
      <c r="G119" s="633"/>
      <c r="H119" s="633"/>
      <c r="I119" s="633"/>
      <c r="J119" s="634"/>
      <c r="K119" s="1137"/>
      <c r="L119" s="1137"/>
      <c r="M119" s="1137"/>
      <c r="N119" s="1137"/>
      <c r="O119" s="1137"/>
      <c r="P119" s="1137"/>
      <c r="Q119" s="1137"/>
      <c r="R119" s="1137"/>
      <c r="S119" s="1137"/>
      <c r="T119" s="1137"/>
      <c r="U119" s="1137"/>
      <c r="V119" s="1137"/>
      <c r="W119" s="1139"/>
      <c r="X119" s="1139"/>
      <c r="Y119" s="1139"/>
      <c r="Z119" s="1139"/>
      <c r="AA119" s="1139"/>
      <c r="AB119" s="1139"/>
      <c r="AC119" s="1139"/>
      <c r="AD119" s="1139"/>
      <c r="AE119" s="1139"/>
      <c r="AF119" s="1139"/>
      <c r="AG119" s="1139"/>
      <c r="AH119" s="1139"/>
      <c r="AI119" s="1139"/>
      <c r="AJ119" s="1139"/>
      <c r="AK119" s="1139"/>
      <c r="AL119" s="1139"/>
      <c r="AM119" s="1139"/>
      <c r="AN119" s="1139"/>
      <c r="AO119" s="1139"/>
      <c r="AP119" s="1139"/>
      <c r="AQ119" s="1139"/>
      <c r="AR119" s="1139"/>
      <c r="AS119" s="1139"/>
      <c r="AT119" s="1139"/>
      <c r="AU119" s="1139"/>
      <c r="AV119" s="1139"/>
      <c r="AW119" s="1139"/>
      <c r="AX119" s="1139"/>
      <c r="AY119" s="1139"/>
      <c r="AZ119" s="1139"/>
      <c r="BA119" s="1139"/>
      <c r="BB119" s="1139"/>
      <c r="BC119" s="1139"/>
      <c r="BD119" s="1139"/>
      <c r="BE119" s="1139"/>
      <c r="BF119" s="1151"/>
      <c r="BG119" s="541"/>
      <c r="BH119" s="474"/>
      <c r="BI119" s="505"/>
      <c r="BJ119" s="505"/>
      <c r="BK119" s="505"/>
      <c r="CM119" s="505"/>
      <c r="CN119" s="505"/>
      <c r="CO119" s="505"/>
      <c r="CP119" s="505"/>
      <c r="CQ119" s="505"/>
      <c r="CR119" s="505"/>
      <c r="CT119" s="1294"/>
      <c r="CU119" s="1295"/>
      <c r="CV119" s="1295"/>
      <c r="CW119" s="1295"/>
      <c r="CX119" s="1295"/>
      <c r="CY119" s="1295"/>
      <c r="CZ119" s="1295"/>
      <c r="DA119" s="1296"/>
      <c r="DB119" s="1466"/>
      <c r="DC119" s="1467"/>
      <c r="DD119" s="1467"/>
      <c r="DE119" s="1467"/>
      <c r="DF119" s="1467"/>
      <c r="DG119" s="1467"/>
      <c r="DH119" s="1467"/>
      <c r="DI119" s="1467"/>
      <c r="DJ119" s="1467"/>
      <c r="DK119" s="1467"/>
      <c r="DL119" s="1467"/>
      <c r="DM119" s="1467"/>
      <c r="DN119" s="1467"/>
      <c r="DO119" s="1467"/>
      <c r="DP119" s="1467"/>
      <c r="DQ119" s="1467"/>
      <c r="DR119" s="1467"/>
      <c r="DS119" s="1467"/>
      <c r="DT119" s="1467"/>
      <c r="DU119" s="1467"/>
      <c r="DV119" s="1467"/>
      <c r="DW119" s="1467"/>
      <c r="DX119" s="1467"/>
      <c r="DY119" s="1467"/>
      <c r="DZ119" s="1467"/>
      <c r="EA119" s="1467"/>
      <c r="EB119" s="1467"/>
      <c r="EC119" s="1467"/>
      <c r="ED119" s="1467"/>
      <c r="EE119" s="1467"/>
      <c r="EF119" s="1467"/>
      <c r="EG119" s="1467"/>
      <c r="EH119" s="1467"/>
      <c r="EI119" s="1467"/>
      <c r="EJ119" s="1467"/>
      <c r="EK119" s="1468"/>
      <c r="EL119" s="749"/>
      <c r="EM119" s="750"/>
      <c r="EN119" s="750"/>
      <c r="EO119" s="750"/>
      <c r="EP119" s="750"/>
      <c r="EQ119" s="750"/>
      <c r="ER119" s="750"/>
      <c r="ES119" s="750"/>
      <c r="ET119" s="750"/>
      <c r="EU119" s="750"/>
      <c r="EV119" s="750"/>
      <c r="EW119" s="751"/>
      <c r="EX119" s="729"/>
      <c r="EY119" s="729"/>
      <c r="EZ119" s="729"/>
      <c r="FA119" s="729"/>
      <c r="FB119" s="729"/>
      <c r="FC119" s="729"/>
      <c r="FD119" s="729"/>
      <c r="FE119" s="729"/>
      <c r="FF119" s="729"/>
      <c r="FG119" s="729"/>
      <c r="FH119" s="729"/>
      <c r="FI119" s="730"/>
      <c r="FJ119" s="478"/>
      <c r="FK119" s="994"/>
      <c r="FL119" s="995"/>
      <c r="FM119" s="995"/>
      <c r="FN119" s="995"/>
      <c r="FO119" s="991"/>
      <c r="FP119" s="991"/>
      <c r="FQ119" s="991"/>
      <c r="FR119" s="991"/>
      <c r="FS119" s="991"/>
      <c r="FT119" s="991"/>
      <c r="FU119" s="991"/>
      <c r="FV119" s="991"/>
      <c r="FW119" s="991"/>
      <c r="FX119" s="991"/>
      <c r="FY119" s="992"/>
      <c r="FZ119" s="992"/>
      <c r="GA119" s="992"/>
      <c r="GB119" s="992"/>
      <c r="GC119" s="992"/>
      <c r="GD119" s="992"/>
      <c r="GE119" s="992"/>
      <c r="GF119" s="992"/>
      <c r="GG119" s="992"/>
      <c r="GH119" s="992"/>
      <c r="GI119" s="992"/>
      <c r="GJ119" s="992"/>
      <c r="GK119" s="993"/>
    </row>
    <row r="120" spans="1:193" ht="4.5" customHeight="1" x14ac:dyDescent="0.15">
      <c r="A120" s="632"/>
      <c r="B120" s="633"/>
      <c r="C120" s="633"/>
      <c r="D120" s="633"/>
      <c r="E120" s="633"/>
      <c r="F120" s="633"/>
      <c r="G120" s="633"/>
      <c r="H120" s="633"/>
      <c r="I120" s="633"/>
      <c r="J120" s="634"/>
      <c r="K120" s="1137"/>
      <c r="L120" s="1137"/>
      <c r="M120" s="1137"/>
      <c r="N120" s="1137"/>
      <c r="O120" s="1137"/>
      <c r="P120" s="1137"/>
      <c r="Q120" s="1137"/>
      <c r="R120" s="1137"/>
      <c r="S120" s="1137"/>
      <c r="T120" s="1137"/>
      <c r="U120" s="1137"/>
      <c r="V120" s="1137"/>
      <c r="W120" s="1139"/>
      <c r="X120" s="1139"/>
      <c r="Y120" s="1139"/>
      <c r="Z120" s="1139"/>
      <c r="AA120" s="1139"/>
      <c r="AB120" s="1139"/>
      <c r="AC120" s="1139"/>
      <c r="AD120" s="1139"/>
      <c r="AE120" s="1139"/>
      <c r="AF120" s="1139"/>
      <c r="AG120" s="1139"/>
      <c r="AH120" s="1139"/>
      <c r="AI120" s="1139"/>
      <c r="AJ120" s="1139"/>
      <c r="AK120" s="1139"/>
      <c r="AL120" s="1139"/>
      <c r="AM120" s="1139"/>
      <c r="AN120" s="1139"/>
      <c r="AO120" s="1139"/>
      <c r="AP120" s="1139"/>
      <c r="AQ120" s="1139"/>
      <c r="AR120" s="1139"/>
      <c r="AS120" s="1139"/>
      <c r="AT120" s="1139"/>
      <c r="AU120" s="1139"/>
      <c r="AV120" s="1139"/>
      <c r="AW120" s="1139"/>
      <c r="AX120" s="1139"/>
      <c r="AY120" s="1139"/>
      <c r="AZ120" s="1139"/>
      <c r="BA120" s="1139"/>
      <c r="BB120" s="1139"/>
      <c r="BC120" s="1139"/>
      <c r="BD120" s="1139"/>
      <c r="BE120" s="1139"/>
      <c r="BF120" s="1151"/>
      <c r="BG120" s="541"/>
      <c r="BH120" s="474"/>
      <c r="BI120" s="505"/>
      <c r="BJ120" s="505"/>
      <c r="BK120" s="505"/>
      <c r="CM120" s="505"/>
      <c r="CN120" s="505"/>
      <c r="CO120" s="505"/>
      <c r="CP120" s="505"/>
      <c r="CQ120" s="505"/>
      <c r="CR120" s="505"/>
      <c r="CT120" s="1294"/>
      <c r="CU120" s="1295"/>
      <c r="CV120" s="1295"/>
      <c r="CW120" s="1295"/>
      <c r="CX120" s="1295"/>
      <c r="CY120" s="1295"/>
      <c r="CZ120" s="1295"/>
      <c r="DA120" s="1296"/>
      <c r="DB120" s="1071" t="s">
        <v>29</v>
      </c>
      <c r="DC120" s="1072"/>
      <c r="DD120" s="1072"/>
      <c r="DE120" s="1072"/>
      <c r="DF120" s="1072"/>
      <c r="DG120" s="1073"/>
      <c r="DH120" s="1124" t="str">
        <f>入力シート!$O$89</f>
        <v/>
      </c>
      <c r="DI120" s="1125"/>
      <c r="DJ120" s="1125"/>
      <c r="DK120" s="1125"/>
      <c r="DL120" s="1125"/>
      <c r="DM120" s="1125"/>
      <c r="DN120" s="1125"/>
      <c r="DO120" s="1125"/>
      <c r="DP120" s="1125"/>
      <c r="DQ120" s="1125"/>
      <c r="DR120" s="1125"/>
      <c r="DS120" s="1125"/>
      <c r="DT120" s="1125"/>
      <c r="DU120" s="1125"/>
      <c r="DV120" s="1125"/>
      <c r="DW120" s="1125"/>
      <c r="DX120" s="1125"/>
      <c r="DY120" s="1125"/>
      <c r="DZ120" s="1125"/>
      <c r="EA120" s="1125"/>
      <c r="EB120" s="1125"/>
      <c r="EC120" s="1125"/>
      <c r="ED120" s="1125"/>
      <c r="EE120" s="1125"/>
      <c r="EF120" s="1126"/>
      <c r="EG120" s="638" t="s">
        <v>24</v>
      </c>
      <c r="EH120" s="720"/>
      <c r="EI120" s="720"/>
      <c r="EJ120" s="720"/>
      <c r="EK120" s="720"/>
      <c r="EL120" s="720"/>
      <c r="EM120" s="720"/>
      <c r="EN120" s="720"/>
      <c r="EO120" s="720"/>
      <c r="EP120" s="720"/>
      <c r="EQ120" s="720"/>
      <c r="ER120" s="720"/>
      <c r="ES120" s="720"/>
      <c r="ET120" s="720"/>
      <c r="EU120" s="720"/>
      <c r="EV120" s="720"/>
      <c r="EW120" s="720"/>
      <c r="EX120" s="638" t="s">
        <v>158</v>
      </c>
      <c r="EY120" s="638"/>
      <c r="EZ120" s="638"/>
      <c r="FA120" s="638"/>
      <c r="FB120" s="638"/>
      <c r="FC120" s="638"/>
      <c r="FD120" s="1469" t="s">
        <v>195</v>
      </c>
      <c r="FE120" s="1072"/>
      <c r="FF120" s="1072"/>
      <c r="FG120" s="1072"/>
      <c r="FH120" s="1072"/>
      <c r="FI120" s="1470"/>
      <c r="FJ120" s="478"/>
      <c r="FK120" s="994"/>
      <c r="FL120" s="995"/>
      <c r="FM120" s="995"/>
      <c r="FN120" s="995"/>
      <c r="FO120" s="991"/>
      <c r="FP120" s="991"/>
      <c r="FQ120" s="991"/>
      <c r="FR120" s="991"/>
      <c r="FS120" s="991"/>
      <c r="FT120" s="991"/>
      <c r="FU120" s="991"/>
      <c r="FV120" s="991"/>
      <c r="FW120" s="991"/>
      <c r="FX120" s="991"/>
      <c r="FY120" s="992"/>
      <c r="FZ120" s="992"/>
      <c r="GA120" s="992"/>
      <c r="GB120" s="992"/>
      <c r="GC120" s="992"/>
      <c r="GD120" s="992"/>
      <c r="GE120" s="992"/>
      <c r="GF120" s="992"/>
      <c r="GG120" s="992"/>
      <c r="GH120" s="992"/>
      <c r="GI120" s="992"/>
      <c r="GJ120" s="992"/>
      <c r="GK120" s="993"/>
    </row>
    <row r="121" spans="1:193" ht="4.5" customHeight="1" x14ac:dyDescent="0.15">
      <c r="A121" s="632"/>
      <c r="B121" s="633"/>
      <c r="C121" s="633"/>
      <c r="D121" s="633"/>
      <c r="E121" s="633"/>
      <c r="F121" s="633"/>
      <c r="G121" s="633"/>
      <c r="H121" s="633"/>
      <c r="I121" s="633"/>
      <c r="J121" s="634"/>
      <c r="K121" s="1137"/>
      <c r="L121" s="1137"/>
      <c r="M121" s="1137"/>
      <c r="N121" s="1137"/>
      <c r="O121" s="1137"/>
      <c r="P121" s="1137"/>
      <c r="Q121" s="1137"/>
      <c r="R121" s="1137"/>
      <c r="S121" s="1137"/>
      <c r="T121" s="1137"/>
      <c r="U121" s="1137"/>
      <c r="V121" s="1137"/>
      <c r="W121" s="1139"/>
      <c r="X121" s="1139"/>
      <c r="Y121" s="1139"/>
      <c r="Z121" s="1139"/>
      <c r="AA121" s="1139"/>
      <c r="AB121" s="1139"/>
      <c r="AC121" s="1139"/>
      <c r="AD121" s="1139"/>
      <c r="AE121" s="1139"/>
      <c r="AF121" s="1139"/>
      <c r="AG121" s="1139"/>
      <c r="AH121" s="1139"/>
      <c r="AI121" s="1139"/>
      <c r="AJ121" s="1139"/>
      <c r="AK121" s="1139"/>
      <c r="AL121" s="1139"/>
      <c r="AM121" s="1139"/>
      <c r="AN121" s="1139"/>
      <c r="AO121" s="1139"/>
      <c r="AP121" s="1139"/>
      <c r="AQ121" s="1139"/>
      <c r="AR121" s="1139"/>
      <c r="AS121" s="1139"/>
      <c r="AT121" s="1139"/>
      <c r="AU121" s="1139"/>
      <c r="AV121" s="1139"/>
      <c r="AW121" s="1139"/>
      <c r="AX121" s="1139"/>
      <c r="AY121" s="1139"/>
      <c r="AZ121" s="1139"/>
      <c r="BA121" s="1139"/>
      <c r="BB121" s="1139"/>
      <c r="BC121" s="1139"/>
      <c r="BD121" s="1139"/>
      <c r="BE121" s="1139"/>
      <c r="BF121" s="1151"/>
      <c r="BG121" s="541"/>
      <c r="BH121" s="474"/>
      <c r="BI121" s="505"/>
      <c r="BJ121" s="505"/>
      <c r="BK121" s="505"/>
      <c r="CM121" s="505"/>
      <c r="CN121" s="505"/>
      <c r="CO121" s="505"/>
      <c r="CP121" s="505"/>
      <c r="CQ121" s="505"/>
      <c r="CR121" s="505"/>
      <c r="CT121" s="1294"/>
      <c r="CU121" s="1295"/>
      <c r="CV121" s="1295"/>
      <c r="CW121" s="1295"/>
      <c r="CX121" s="1295"/>
      <c r="CY121" s="1295"/>
      <c r="CZ121" s="1295"/>
      <c r="DA121" s="1296"/>
      <c r="DB121" s="1074"/>
      <c r="DC121" s="946"/>
      <c r="DD121" s="946"/>
      <c r="DE121" s="946"/>
      <c r="DF121" s="946"/>
      <c r="DG121" s="1075"/>
      <c r="DH121" s="792"/>
      <c r="DI121" s="793"/>
      <c r="DJ121" s="793"/>
      <c r="DK121" s="793"/>
      <c r="DL121" s="793"/>
      <c r="DM121" s="793"/>
      <c r="DN121" s="793"/>
      <c r="DO121" s="793"/>
      <c r="DP121" s="793"/>
      <c r="DQ121" s="793"/>
      <c r="DR121" s="793"/>
      <c r="DS121" s="793"/>
      <c r="DT121" s="793"/>
      <c r="DU121" s="793"/>
      <c r="DV121" s="793"/>
      <c r="DW121" s="793"/>
      <c r="DX121" s="793"/>
      <c r="DY121" s="793"/>
      <c r="DZ121" s="793"/>
      <c r="EA121" s="793"/>
      <c r="EB121" s="793"/>
      <c r="EC121" s="793"/>
      <c r="ED121" s="793"/>
      <c r="EE121" s="793"/>
      <c r="EF121" s="794"/>
      <c r="EG121" s="720"/>
      <c r="EH121" s="720"/>
      <c r="EI121" s="720"/>
      <c r="EJ121" s="720"/>
      <c r="EK121" s="720"/>
      <c r="EL121" s="720"/>
      <c r="EM121" s="720"/>
      <c r="EN121" s="720"/>
      <c r="EO121" s="720"/>
      <c r="EP121" s="720"/>
      <c r="EQ121" s="720"/>
      <c r="ER121" s="720"/>
      <c r="ES121" s="720"/>
      <c r="ET121" s="720"/>
      <c r="EU121" s="720"/>
      <c r="EV121" s="720"/>
      <c r="EW121" s="720"/>
      <c r="EX121" s="638"/>
      <c r="EY121" s="638"/>
      <c r="EZ121" s="638"/>
      <c r="FA121" s="638"/>
      <c r="FB121" s="638"/>
      <c r="FC121" s="638"/>
      <c r="FD121" s="945"/>
      <c r="FE121" s="946"/>
      <c r="FF121" s="946"/>
      <c r="FG121" s="946"/>
      <c r="FH121" s="946"/>
      <c r="FI121" s="1077"/>
      <c r="FJ121" s="478"/>
      <c r="FK121" s="994"/>
      <c r="FL121" s="995"/>
      <c r="FM121" s="995"/>
      <c r="FN121" s="995"/>
      <c r="FO121" s="991"/>
      <c r="FP121" s="991"/>
      <c r="FQ121" s="991"/>
      <c r="FR121" s="991"/>
      <c r="FS121" s="991"/>
      <c r="FT121" s="991"/>
      <c r="FU121" s="991"/>
      <c r="FV121" s="991"/>
      <c r="FW121" s="991"/>
      <c r="FX121" s="991"/>
      <c r="FY121" s="992"/>
      <c r="FZ121" s="992"/>
      <c r="GA121" s="992"/>
      <c r="GB121" s="992"/>
      <c r="GC121" s="992"/>
      <c r="GD121" s="992"/>
      <c r="GE121" s="992"/>
      <c r="GF121" s="992"/>
      <c r="GG121" s="992"/>
      <c r="GH121" s="992"/>
      <c r="GI121" s="992"/>
      <c r="GJ121" s="992"/>
      <c r="GK121" s="993"/>
    </row>
    <row r="122" spans="1:193" ht="4.5" customHeight="1" x14ac:dyDescent="0.15">
      <c r="A122" s="632"/>
      <c r="B122" s="633"/>
      <c r="C122" s="633"/>
      <c r="D122" s="633"/>
      <c r="E122" s="633"/>
      <c r="F122" s="633"/>
      <c r="G122" s="633"/>
      <c r="H122" s="633"/>
      <c r="I122" s="633"/>
      <c r="J122" s="634"/>
      <c r="K122" s="1088" t="s">
        <v>474</v>
      </c>
      <c r="L122" s="1089"/>
      <c r="M122" s="1089"/>
      <c r="N122" s="1089"/>
      <c r="O122" s="1089"/>
      <c r="P122" s="1089"/>
      <c r="Q122" s="1089"/>
      <c r="R122" s="1089"/>
      <c r="S122" s="1089"/>
      <c r="T122" s="1089"/>
      <c r="U122" s="1089"/>
      <c r="V122" s="1089"/>
      <c r="W122" s="1089"/>
      <c r="X122" s="1089"/>
      <c r="Y122" s="1089"/>
      <c r="Z122" s="1089"/>
      <c r="AA122" s="1089"/>
      <c r="AB122" s="1089"/>
      <c r="AC122" s="1089"/>
      <c r="AD122" s="1089"/>
      <c r="AE122" s="1089"/>
      <c r="AF122" s="1089"/>
      <c r="AG122" s="1089"/>
      <c r="AH122" s="1089"/>
      <c r="AI122" s="1089"/>
      <c r="AJ122" s="1089"/>
      <c r="AK122" s="1089"/>
      <c r="AL122" s="1089"/>
      <c r="AM122" s="1089"/>
      <c r="AN122" s="1089"/>
      <c r="AO122" s="1089"/>
      <c r="AP122" s="1089"/>
      <c r="AQ122" s="1089"/>
      <c r="AR122" s="1089"/>
      <c r="AS122" s="1118"/>
      <c r="AT122" s="1119"/>
      <c r="AU122" s="1132" t="str">
        <f>IF(K118="通常",入力シート!H52,"")</f>
        <v/>
      </c>
      <c r="AV122" s="1132"/>
      <c r="AW122" s="1132"/>
      <c r="AX122" s="1132"/>
      <c r="AY122" s="1132"/>
      <c r="AZ122" s="1132"/>
      <c r="BA122" s="1132"/>
      <c r="BB122" s="1132"/>
      <c r="BC122" s="1132"/>
      <c r="BD122" s="1132"/>
      <c r="BE122" s="1132"/>
      <c r="BF122" s="1132"/>
      <c r="BG122" s="541"/>
      <c r="BH122" s="474"/>
      <c r="BI122" s="505"/>
      <c r="BJ122" s="505"/>
      <c r="BK122" s="505"/>
      <c r="CM122" s="505"/>
      <c r="CN122" s="505"/>
      <c r="CO122" s="505"/>
      <c r="CP122" s="505"/>
      <c r="CQ122" s="505"/>
      <c r="CR122" s="505"/>
      <c r="CT122" s="1294"/>
      <c r="CU122" s="1295"/>
      <c r="CV122" s="1295"/>
      <c r="CW122" s="1295"/>
      <c r="CX122" s="1295"/>
      <c r="CY122" s="1295"/>
      <c r="CZ122" s="1295"/>
      <c r="DA122" s="1296"/>
      <c r="DB122" s="1074"/>
      <c r="DC122" s="946"/>
      <c r="DD122" s="946"/>
      <c r="DE122" s="946"/>
      <c r="DF122" s="946"/>
      <c r="DG122" s="1075"/>
      <c r="DH122" s="795"/>
      <c r="DI122" s="796"/>
      <c r="DJ122" s="796"/>
      <c r="DK122" s="796"/>
      <c r="DL122" s="796"/>
      <c r="DM122" s="796"/>
      <c r="DN122" s="796"/>
      <c r="DO122" s="796"/>
      <c r="DP122" s="796"/>
      <c r="DQ122" s="796"/>
      <c r="DR122" s="796"/>
      <c r="DS122" s="796"/>
      <c r="DT122" s="796"/>
      <c r="DU122" s="796"/>
      <c r="DV122" s="796"/>
      <c r="DW122" s="796"/>
      <c r="DX122" s="796"/>
      <c r="DY122" s="796"/>
      <c r="DZ122" s="796"/>
      <c r="EA122" s="796"/>
      <c r="EB122" s="796"/>
      <c r="EC122" s="796"/>
      <c r="ED122" s="796"/>
      <c r="EE122" s="796"/>
      <c r="EF122" s="797"/>
      <c r="EG122" s="720"/>
      <c r="EH122" s="720"/>
      <c r="EI122" s="720"/>
      <c r="EJ122" s="720"/>
      <c r="EK122" s="720"/>
      <c r="EL122" s="720"/>
      <c r="EM122" s="720"/>
      <c r="EN122" s="720"/>
      <c r="EO122" s="720"/>
      <c r="EP122" s="720"/>
      <c r="EQ122" s="720"/>
      <c r="ER122" s="720"/>
      <c r="ES122" s="720"/>
      <c r="ET122" s="720"/>
      <c r="EU122" s="720"/>
      <c r="EV122" s="720"/>
      <c r="EW122" s="720"/>
      <c r="EX122" s="638"/>
      <c r="EY122" s="638"/>
      <c r="EZ122" s="638"/>
      <c r="FA122" s="638"/>
      <c r="FB122" s="638"/>
      <c r="FC122" s="638"/>
      <c r="FD122" s="945"/>
      <c r="FE122" s="946"/>
      <c r="FF122" s="946"/>
      <c r="FG122" s="946"/>
      <c r="FH122" s="946"/>
      <c r="FI122" s="1077"/>
      <c r="FJ122" s="478"/>
      <c r="FK122" s="994" t="s">
        <v>122</v>
      </c>
      <c r="FL122" s="995"/>
      <c r="FM122" s="995"/>
      <c r="FN122" s="995"/>
      <c r="FO122" s="991" t="str">
        <f>IF(入力シート!$I27="","",入力シート!$I27)</f>
        <v/>
      </c>
      <c r="FP122" s="991"/>
      <c r="FQ122" s="991"/>
      <c r="FR122" s="991"/>
      <c r="FS122" s="991"/>
      <c r="FT122" s="991"/>
      <c r="FU122" s="991"/>
      <c r="FV122" s="991"/>
      <c r="FW122" s="991"/>
      <c r="FX122" s="991"/>
      <c r="FY122" s="992" t="str">
        <f>IF(入力シート!$H27="","",入力シート!$H27)</f>
        <v/>
      </c>
      <c r="FZ122" s="992"/>
      <c r="GA122" s="992"/>
      <c r="GB122" s="992"/>
      <c r="GC122" s="992"/>
      <c r="GD122" s="992"/>
      <c r="GE122" s="992"/>
      <c r="GF122" s="992"/>
      <c r="GG122" s="992"/>
      <c r="GH122" s="992"/>
      <c r="GI122" s="992"/>
      <c r="GJ122" s="992"/>
      <c r="GK122" s="993"/>
    </row>
    <row r="123" spans="1:193" ht="4.5" customHeight="1" x14ac:dyDescent="0.15">
      <c r="A123" s="632"/>
      <c r="B123" s="633"/>
      <c r="C123" s="633"/>
      <c r="D123" s="633"/>
      <c r="E123" s="633"/>
      <c r="F123" s="633"/>
      <c r="G123" s="633"/>
      <c r="H123" s="633"/>
      <c r="I123" s="633"/>
      <c r="J123" s="634"/>
      <c r="K123" s="1091"/>
      <c r="L123" s="1092"/>
      <c r="M123" s="1092"/>
      <c r="N123" s="1092"/>
      <c r="O123" s="1092"/>
      <c r="P123" s="1092"/>
      <c r="Q123" s="1092"/>
      <c r="R123" s="1092"/>
      <c r="S123" s="1092"/>
      <c r="T123" s="1092"/>
      <c r="U123" s="1092"/>
      <c r="V123" s="1092"/>
      <c r="W123" s="1092"/>
      <c r="X123" s="1092"/>
      <c r="Y123" s="1092"/>
      <c r="Z123" s="1092"/>
      <c r="AA123" s="1092"/>
      <c r="AB123" s="1092"/>
      <c r="AC123" s="1092"/>
      <c r="AD123" s="1092"/>
      <c r="AE123" s="1092"/>
      <c r="AF123" s="1092"/>
      <c r="AG123" s="1092"/>
      <c r="AH123" s="1092"/>
      <c r="AI123" s="1092"/>
      <c r="AJ123" s="1092"/>
      <c r="AK123" s="1092"/>
      <c r="AL123" s="1092"/>
      <c r="AM123" s="1092"/>
      <c r="AN123" s="1092"/>
      <c r="AO123" s="1092"/>
      <c r="AP123" s="1092"/>
      <c r="AQ123" s="1092"/>
      <c r="AR123" s="1092"/>
      <c r="AS123" s="1120"/>
      <c r="AT123" s="1121"/>
      <c r="AU123" s="1133"/>
      <c r="AV123" s="1133"/>
      <c r="AW123" s="1133"/>
      <c r="AX123" s="1133"/>
      <c r="AY123" s="1133"/>
      <c r="AZ123" s="1133"/>
      <c r="BA123" s="1133"/>
      <c r="BB123" s="1133"/>
      <c r="BC123" s="1133"/>
      <c r="BD123" s="1133"/>
      <c r="BE123" s="1133"/>
      <c r="BF123" s="1134"/>
      <c r="BG123" s="541"/>
      <c r="BH123" s="474"/>
      <c r="BI123" s="505"/>
      <c r="BJ123" s="505"/>
      <c r="BK123" s="505"/>
      <c r="CM123" s="505"/>
      <c r="CN123" s="505"/>
      <c r="CO123" s="505"/>
      <c r="CP123" s="505"/>
      <c r="CQ123" s="505"/>
      <c r="CR123" s="505"/>
      <c r="CT123" s="1294"/>
      <c r="CU123" s="1295"/>
      <c r="CV123" s="1295"/>
      <c r="CW123" s="1295"/>
      <c r="CX123" s="1295"/>
      <c r="CY123" s="1295"/>
      <c r="CZ123" s="1295"/>
      <c r="DA123" s="1296"/>
      <c r="DB123" s="1061" t="s">
        <v>23</v>
      </c>
      <c r="DC123" s="1062"/>
      <c r="DD123" s="1062"/>
      <c r="DE123" s="1062"/>
      <c r="DF123" s="1062"/>
      <c r="DG123" s="1063"/>
      <c r="DH123" s="1070" t="str">
        <f>入力シート!$N$89</f>
        <v/>
      </c>
      <c r="DI123" s="1070"/>
      <c r="DJ123" s="1070"/>
      <c r="DK123" s="1070"/>
      <c r="DL123" s="1070"/>
      <c r="DM123" s="1070"/>
      <c r="DN123" s="1070"/>
      <c r="DO123" s="1070"/>
      <c r="DP123" s="1070"/>
      <c r="DQ123" s="1070"/>
      <c r="DR123" s="1070"/>
      <c r="DS123" s="1070"/>
      <c r="DT123" s="1070"/>
      <c r="DU123" s="1070"/>
      <c r="DV123" s="1070"/>
      <c r="DW123" s="1070"/>
      <c r="DX123" s="1070"/>
      <c r="DY123" s="1070"/>
      <c r="DZ123" s="1070"/>
      <c r="EA123" s="1070"/>
      <c r="EB123" s="1070"/>
      <c r="EC123" s="1070"/>
      <c r="ED123" s="1070"/>
      <c r="EE123" s="1070"/>
      <c r="EF123" s="1070"/>
      <c r="EG123" s="717" t="str">
        <f>入力シート!$Z$89</f>
        <v/>
      </c>
      <c r="EH123" s="718"/>
      <c r="EI123" s="718"/>
      <c r="EJ123" s="718"/>
      <c r="EK123" s="718"/>
      <c r="EL123" s="718"/>
      <c r="EM123" s="718"/>
      <c r="EN123" s="718"/>
      <c r="EO123" s="718"/>
      <c r="EP123" s="718"/>
      <c r="EQ123" s="718"/>
      <c r="ER123" s="718"/>
      <c r="ES123" s="718"/>
      <c r="ET123" s="718"/>
      <c r="EU123" s="718"/>
      <c r="EV123" s="718"/>
      <c r="EW123" s="718"/>
      <c r="EX123" s="719" t="str">
        <f>入力シート!$AM$89</f>
        <v/>
      </c>
      <c r="EY123" s="719"/>
      <c r="EZ123" s="719"/>
      <c r="FA123" s="719"/>
      <c r="FB123" s="719"/>
      <c r="FC123" s="719"/>
      <c r="FD123" s="1011" t="str">
        <f>入力シート!$AN$89</f>
        <v/>
      </c>
      <c r="FE123" s="879"/>
      <c r="FF123" s="879"/>
      <c r="FG123" s="879"/>
      <c r="FH123" s="879"/>
      <c r="FI123" s="809"/>
      <c r="FJ123" s="478"/>
      <c r="FK123" s="994"/>
      <c r="FL123" s="995"/>
      <c r="FM123" s="995"/>
      <c r="FN123" s="995"/>
      <c r="FO123" s="991"/>
      <c r="FP123" s="991"/>
      <c r="FQ123" s="991"/>
      <c r="FR123" s="991"/>
      <c r="FS123" s="991"/>
      <c r="FT123" s="991"/>
      <c r="FU123" s="991"/>
      <c r="FV123" s="991"/>
      <c r="FW123" s="991"/>
      <c r="FX123" s="991"/>
      <c r="FY123" s="992"/>
      <c r="FZ123" s="992"/>
      <c r="GA123" s="992"/>
      <c r="GB123" s="992"/>
      <c r="GC123" s="992"/>
      <c r="GD123" s="992"/>
      <c r="GE123" s="992"/>
      <c r="GF123" s="992"/>
      <c r="GG123" s="992"/>
      <c r="GH123" s="992"/>
      <c r="GI123" s="992"/>
      <c r="GJ123" s="992"/>
      <c r="GK123" s="993"/>
    </row>
    <row r="124" spans="1:193" ht="4.5" customHeight="1" x14ac:dyDescent="0.15">
      <c r="A124" s="632"/>
      <c r="B124" s="633"/>
      <c r="C124" s="633"/>
      <c r="D124" s="633"/>
      <c r="E124" s="633"/>
      <c r="F124" s="633"/>
      <c r="G124" s="633"/>
      <c r="H124" s="633"/>
      <c r="I124" s="633"/>
      <c r="J124" s="634"/>
      <c r="K124" s="1091"/>
      <c r="L124" s="1092"/>
      <c r="M124" s="1092"/>
      <c r="N124" s="1092"/>
      <c r="O124" s="1092"/>
      <c r="P124" s="1092"/>
      <c r="Q124" s="1092"/>
      <c r="R124" s="1092"/>
      <c r="S124" s="1092"/>
      <c r="T124" s="1092"/>
      <c r="U124" s="1092"/>
      <c r="V124" s="1092"/>
      <c r="W124" s="1092"/>
      <c r="X124" s="1092"/>
      <c r="Y124" s="1092"/>
      <c r="Z124" s="1092"/>
      <c r="AA124" s="1092"/>
      <c r="AB124" s="1092"/>
      <c r="AC124" s="1092"/>
      <c r="AD124" s="1092"/>
      <c r="AE124" s="1092"/>
      <c r="AF124" s="1092"/>
      <c r="AG124" s="1092"/>
      <c r="AH124" s="1092"/>
      <c r="AI124" s="1092"/>
      <c r="AJ124" s="1092"/>
      <c r="AK124" s="1092"/>
      <c r="AL124" s="1092"/>
      <c r="AM124" s="1092"/>
      <c r="AN124" s="1092"/>
      <c r="AO124" s="1092"/>
      <c r="AP124" s="1092"/>
      <c r="AQ124" s="1092"/>
      <c r="AR124" s="1092"/>
      <c r="AS124" s="1120"/>
      <c r="AT124" s="1121"/>
      <c r="AU124" s="1133"/>
      <c r="AV124" s="1133"/>
      <c r="AW124" s="1133"/>
      <c r="AX124" s="1133"/>
      <c r="AY124" s="1133"/>
      <c r="AZ124" s="1133"/>
      <c r="BA124" s="1133"/>
      <c r="BB124" s="1133"/>
      <c r="BC124" s="1133"/>
      <c r="BD124" s="1133"/>
      <c r="BE124" s="1133"/>
      <c r="BF124" s="1134"/>
      <c r="BG124" s="541"/>
      <c r="BH124" s="474"/>
      <c r="BI124" s="505"/>
      <c r="BJ124" s="505"/>
      <c r="BK124" s="505"/>
      <c r="CM124" s="505"/>
      <c r="CN124" s="505"/>
      <c r="CO124" s="505"/>
      <c r="CP124" s="505"/>
      <c r="CQ124" s="505"/>
      <c r="CR124" s="505"/>
      <c r="CT124" s="1294"/>
      <c r="CU124" s="1295"/>
      <c r="CV124" s="1295"/>
      <c r="CW124" s="1295"/>
      <c r="CX124" s="1295"/>
      <c r="CY124" s="1295"/>
      <c r="CZ124" s="1295"/>
      <c r="DA124" s="1296"/>
      <c r="DB124" s="1064"/>
      <c r="DC124" s="1065"/>
      <c r="DD124" s="1065"/>
      <c r="DE124" s="1065"/>
      <c r="DF124" s="1065"/>
      <c r="DG124" s="1066"/>
      <c r="DH124" s="616"/>
      <c r="DI124" s="616"/>
      <c r="DJ124" s="616"/>
      <c r="DK124" s="616"/>
      <c r="DL124" s="616"/>
      <c r="DM124" s="616"/>
      <c r="DN124" s="616"/>
      <c r="DO124" s="616"/>
      <c r="DP124" s="616"/>
      <c r="DQ124" s="616"/>
      <c r="DR124" s="616"/>
      <c r="DS124" s="616"/>
      <c r="DT124" s="616"/>
      <c r="DU124" s="616"/>
      <c r="DV124" s="616"/>
      <c r="DW124" s="616"/>
      <c r="DX124" s="616"/>
      <c r="DY124" s="616"/>
      <c r="DZ124" s="616"/>
      <c r="EA124" s="616"/>
      <c r="EB124" s="616"/>
      <c r="EC124" s="616"/>
      <c r="ED124" s="616"/>
      <c r="EE124" s="616"/>
      <c r="EF124" s="616"/>
      <c r="EG124" s="718"/>
      <c r="EH124" s="718"/>
      <c r="EI124" s="718"/>
      <c r="EJ124" s="718"/>
      <c r="EK124" s="718"/>
      <c r="EL124" s="718"/>
      <c r="EM124" s="718"/>
      <c r="EN124" s="718"/>
      <c r="EO124" s="718"/>
      <c r="EP124" s="718"/>
      <c r="EQ124" s="718"/>
      <c r="ER124" s="718"/>
      <c r="ES124" s="718"/>
      <c r="ET124" s="718"/>
      <c r="EU124" s="718"/>
      <c r="EV124" s="718"/>
      <c r="EW124" s="718"/>
      <c r="EX124" s="719"/>
      <c r="EY124" s="719"/>
      <c r="EZ124" s="719"/>
      <c r="FA124" s="719"/>
      <c r="FB124" s="719"/>
      <c r="FC124" s="719"/>
      <c r="FD124" s="861"/>
      <c r="FE124" s="609"/>
      <c r="FF124" s="609"/>
      <c r="FG124" s="609"/>
      <c r="FH124" s="609"/>
      <c r="FI124" s="810"/>
      <c r="FJ124" s="478"/>
      <c r="FK124" s="994"/>
      <c r="FL124" s="995"/>
      <c r="FM124" s="995"/>
      <c r="FN124" s="995"/>
      <c r="FO124" s="991"/>
      <c r="FP124" s="991"/>
      <c r="FQ124" s="991"/>
      <c r="FR124" s="991"/>
      <c r="FS124" s="991"/>
      <c r="FT124" s="991"/>
      <c r="FU124" s="991"/>
      <c r="FV124" s="991"/>
      <c r="FW124" s="991"/>
      <c r="FX124" s="991"/>
      <c r="FY124" s="992"/>
      <c r="FZ124" s="992"/>
      <c r="GA124" s="992"/>
      <c r="GB124" s="992"/>
      <c r="GC124" s="992"/>
      <c r="GD124" s="992"/>
      <c r="GE124" s="992"/>
      <c r="GF124" s="992"/>
      <c r="GG124" s="992"/>
      <c r="GH124" s="992"/>
      <c r="GI124" s="992"/>
      <c r="GJ124" s="992"/>
      <c r="GK124" s="993"/>
    </row>
    <row r="125" spans="1:193" ht="4.5" customHeight="1" x14ac:dyDescent="0.15">
      <c r="A125" s="632"/>
      <c r="B125" s="633"/>
      <c r="C125" s="633"/>
      <c r="D125" s="633"/>
      <c r="E125" s="633"/>
      <c r="F125" s="633"/>
      <c r="G125" s="633"/>
      <c r="H125" s="633"/>
      <c r="I125" s="633"/>
      <c r="J125" s="634"/>
      <c r="K125" s="1094"/>
      <c r="L125" s="1095"/>
      <c r="M125" s="1095"/>
      <c r="N125" s="1095"/>
      <c r="O125" s="1095"/>
      <c r="P125" s="1095"/>
      <c r="Q125" s="1095"/>
      <c r="R125" s="1095"/>
      <c r="S125" s="1095"/>
      <c r="T125" s="1095"/>
      <c r="U125" s="1095"/>
      <c r="V125" s="1095"/>
      <c r="W125" s="1095"/>
      <c r="X125" s="1095"/>
      <c r="Y125" s="1095"/>
      <c r="Z125" s="1095"/>
      <c r="AA125" s="1095"/>
      <c r="AB125" s="1095"/>
      <c r="AC125" s="1095"/>
      <c r="AD125" s="1095"/>
      <c r="AE125" s="1095"/>
      <c r="AF125" s="1095"/>
      <c r="AG125" s="1095"/>
      <c r="AH125" s="1095"/>
      <c r="AI125" s="1095"/>
      <c r="AJ125" s="1095"/>
      <c r="AK125" s="1095"/>
      <c r="AL125" s="1095"/>
      <c r="AM125" s="1095"/>
      <c r="AN125" s="1095"/>
      <c r="AO125" s="1095"/>
      <c r="AP125" s="1095"/>
      <c r="AQ125" s="1095"/>
      <c r="AR125" s="1095"/>
      <c r="AS125" s="1122"/>
      <c r="AT125" s="1123"/>
      <c r="AU125" s="1135"/>
      <c r="AV125" s="1135"/>
      <c r="AW125" s="1135"/>
      <c r="AX125" s="1135"/>
      <c r="AY125" s="1135"/>
      <c r="AZ125" s="1135"/>
      <c r="BA125" s="1135"/>
      <c r="BB125" s="1135"/>
      <c r="BC125" s="1135"/>
      <c r="BD125" s="1135"/>
      <c r="BE125" s="1135"/>
      <c r="BF125" s="1136"/>
      <c r="BG125" s="541"/>
      <c r="BH125" s="474"/>
      <c r="BI125" s="505"/>
      <c r="BJ125" s="505"/>
      <c r="BK125" s="505"/>
      <c r="CM125" s="505"/>
      <c r="CN125" s="505"/>
      <c r="CO125" s="505"/>
      <c r="CP125" s="505"/>
      <c r="CQ125" s="505"/>
      <c r="CR125" s="505"/>
      <c r="CT125" s="1294"/>
      <c r="CU125" s="1295"/>
      <c r="CV125" s="1295"/>
      <c r="CW125" s="1295"/>
      <c r="CX125" s="1295"/>
      <c r="CY125" s="1295"/>
      <c r="CZ125" s="1295"/>
      <c r="DA125" s="1296"/>
      <c r="DB125" s="1064"/>
      <c r="DC125" s="1065"/>
      <c r="DD125" s="1065"/>
      <c r="DE125" s="1065"/>
      <c r="DF125" s="1065"/>
      <c r="DG125" s="1066"/>
      <c r="DH125" s="616"/>
      <c r="DI125" s="616"/>
      <c r="DJ125" s="616"/>
      <c r="DK125" s="616"/>
      <c r="DL125" s="616"/>
      <c r="DM125" s="616"/>
      <c r="DN125" s="616"/>
      <c r="DO125" s="616"/>
      <c r="DP125" s="616"/>
      <c r="DQ125" s="616"/>
      <c r="DR125" s="616"/>
      <c r="DS125" s="616"/>
      <c r="DT125" s="616"/>
      <c r="DU125" s="616"/>
      <c r="DV125" s="616"/>
      <c r="DW125" s="616"/>
      <c r="DX125" s="616"/>
      <c r="DY125" s="616"/>
      <c r="DZ125" s="616"/>
      <c r="EA125" s="616"/>
      <c r="EB125" s="616"/>
      <c r="EC125" s="616"/>
      <c r="ED125" s="616"/>
      <c r="EE125" s="616"/>
      <c r="EF125" s="616"/>
      <c r="EG125" s="718"/>
      <c r="EH125" s="718"/>
      <c r="EI125" s="718"/>
      <c r="EJ125" s="718"/>
      <c r="EK125" s="718"/>
      <c r="EL125" s="718"/>
      <c r="EM125" s="718"/>
      <c r="EN125" s="718"/>
      <c r="EO125" s="718"/>
      <c r="EP125" s="718"/>
      <c r="EQ125" s="718"/>
      <c r="ER125" s="718"/>
      <c r="ES125" s="718"/>
      <c r="ET125" s="718"/>
      <c r="EU125" s="718"/>
      <c r="EV125" s="718"/>
      <c r="EW125" s="718"/>
      <c r="EX125" s="719"/>
      <c r="EY125" s="719"/>
      <c r="EZ125" s="719"/>
      <c r="FA125" s="719"/>
      <c r="FB125" s="719"/>
      <c r="FC125" s="719"/>
      <c r="FD125" s="861"/>
      <c r="FE125" s="609"/>
      <c r="FF125" s="609"/>
      <c r="FG125" s="609"/>
      <c r="FH125" s="609"/>
      <c r="FI125" s="810"/>
      <c r="FJ125" s="475"/>
      <c r="FK125" s="994"/>
      <c r="FL125" s="995"/>
      <c r="FM125" s="995"/>
      <c r="FN125" s="995"/>
      <c r="FO125" s="991"/>
      <c r="FP125" s="991"/>
      <c r="FQ125" s="991"/>
      <c r="FR125" s="991"/>
      <c r="FS125" s="991"/>
      <c r="FT125" s="991"/>
      <c r="FU125" s="991"/>
      <c r="FV125" s="991"/>
      <c r="FW125" s="991"/>
      <c r="FX125" s="991"/>
      <c r="FY125" s="992"/>
      <c r="FZ125" s="992"/>
      <c r="GA125" s="992"/>
      <c r="GB125" s="992"/>
      <c r="GC125" s="992"/>
      <c r="GD125" s="992"/>
      <c r="GE125" s="992"/>
      <c r="GF125" s="992"/>
      <c r="GG125" s="992"/>
      <c r="GH125" s="992"/>
      <c r="GI125" s="992"/>
      <c r="GJ125" s="992"/>
      <c r="GK125" s="993"/>
    </row>
    <row r="126" spans="1:193" ht="4.5" customHeight="1" x14ac:dyDescent="0.15">
      <c r="A126" s="632"/>
      <c r="B126" s="633"/>
      <c r="C126" s="633"/>
      <c r="D126" s="633"/>
      <c r="E126" s="633"/>
      <c r="F126" s="633"/>
      <c r="G126" s="633"/>
      <c r="H126" s="633"/>
      <c r="I126" s="633"/>
      <c r="J126" s="634"/>
      <c r="K126" s="1088" t="s">
        <v>475</v>
      </c>
      <c r="L126" s="1089"/>
      <c r="M126" s="1089"/>
      <c r="N126" s="1089"/>
      <c r="O126" s="1089"/>
      <c r="P126" s="1089"/>
      <c r="Q126" s="1089"/>
      <c r="R126" s="1089"/>
      <c r="S126" s="1089"/>
      <c r="T126" s="1089"/>
      <c r="U126" s="1089"/>
      <c r="V126" s="1089"/>
      <c r="W126" s="1089"/>
      <c r="X126" s="1089"/>
      <c r="Y126" s="1089"/>
      <c r="Z126" s="1089"/>
      <c r="AA126" s="1089"/>
      <c r="AB126" s="1089"/>
      <c r="AC126" s="1089"/>
      <c r="AD126" s="1089"/>
      <c r="AE126" s="1089"/>
      <c r="AF126" s="1089"/>
      <c r="AG126" s="1089"/>
      <c r="AH126" s="1089"/>
      <c r="AI126" s="1089"/>
      <c r="AJ126" s="1089"/>
      <c r="AK126" s="1089"/>
      <c r="AL126" s="1089"/>
      <c r="AM126" s="1089"/>
      <c r="AN126" s="1089"/>
      <c r="AO126" s="1089"/>
      <c r="AP126" s="1089"/>
      <c r="AQ126" s="1089"/>
      <c r="AR126" s="1089"/>
      <c r="AS126" s="1089"/>
      <c r="AT126" s="1090"/>
      <c r="AU126" s="658" t="str">
        <f>IF(K118="特例",入力シート!H52,"")</f>
        <v/>
      </c>
      <c r="AV126" s="659"/>
      <c r="AW126" s="659"/>
      <c r="AX126" s="659"/>
      <c r="AY126" s="659"/>
      <c r="AZ126" s="659"/>
      <c r="BA126" s="659"/>
      <c r="BB126" s="659"/>
      <c r="BC126" s="659"/>
      <c r="BD126" s="659"/>
      <c r="BE126" s="659"/>
      <c r="BF126" s="660"/>
      <c r="BG126" s="541"/>
      <c r="BH126" s="474"/>
      <c r="BI126" s="505"/>
      <c r="BJ126" s="505"/>
      <c r="BK126" s="505"/>
      <c r="CM126" s="505"/>
      <c r="CN126" s="505"/>
      <c r="CO126" s="505"/>
      <c r="CP126" s="505"/>
      <c r="CQ126" s="505"/>
      <c r="CR126" s="505"/>
      <c r="CT126" s="1294"/>
      <c r="CU126" s="1295"/>
      <c r="CV126" s="1295"/>
      <c r="CW126" s="1295"/>
      <c r="CX126" s="1295"/>
      <c r="CY126" s="1295"/>
      <c r="CZ126" s="1295"/>
      <c r="DA126" s="1296"/>
      <c r="DB126" s="1064"/>
      <c r="DC126" s="1065"/>
      <c r="DD126" s="1065"/>
      <c r="DE126" s="1065"/>
      <c r="DF126" s="1065"/>
      <c r="DG126" s="1066"/>
      <c r="DH126" s="616"/>
      <c r="DI126" s="616"/>
      <c r="DJ126" s="616"/>
      <c r="DK126" s="616"/>
      <c r="DL126" s="616"/>
      <c r="DM126" s="616"/>
      <c r="DN126" s="616"/>
      <c r="DO126" s="616"/>
      <c r="DP126" s="616"/>
      <c r="DQ126" s="616"/>
      <c r="DR126" s="616"/>
      <c r="DS126" s="616"/>
      <c r="DT126" s="616"/>
      <c r="DU126" s="616"/>
      <c r="DV126" s="616"/>
      <c r="DW126" s="616"/>
      <c r="DX126" s="616"/>
      <c r="DY126" s="616"/>
      <c r="DZ126" s="616"/>
      <c r="EA126" s="616"/>
      <c r="EB126" s="616"/>
      <c r="EC126" s="616"/>
      <c r="ED126" s="616"/>
      <c r="EE126" s="616"/>
      <c r="EF126" s="616"/>
      <c r="EG126" s="718"/>
      <c r="EH126" s="718"/>
      <c r="EI126" s="718"/>
      <c r="EJ126" s="718"/>
      <c r="EK126" s="718"/>
      <c r="EL126" s="718"/>
      <c r="EM126" s="718"/>
      <c r="EN126" s="718"/>
      <c r="EO126" s="718"/>
      <c r="EP126" s="718"/>
      <c r="EQ126" s="718"/>
      <c r="ER126" s="718"/>
      <c r="ES126" s="718"/>
      <c r="ET126" s="718"/>
      <c r="EU126" s="718"/>
      <c r="EV126" s="718"/>
      <c r="EW126" s="718"/>
      <c r="EX126" s="719"/>
      <c r="EY126" s="719"/>
      <c r="EZ126" s="719"/>
      <c r="FA126" s="719"/>
      <c r="FB126" s="719"/>
      <c r="FC126" s="719"/>
      <c r="FD126" s="861"/>
      <c r="FE126" s="609"/>
      <c r="FF126" s="609"/>
      <c r="FG126" s="609"/>
      <c r="FH126" s="609"/>
      <c r="FI126" s="810"/>
      <c r="FJ126" s="475"/>
      <c r="FK126" s="994"/>
      <c r="FL126" s="995"/>
      <c r="FM126" s="995"/>
      <c r="FN126" s="995"/>
      <c r="FO126" s="991"/>
      <c r="FP126" s="991"/>
      <c r="FQ126" s="991"/>
      <c r="FR126" s="991"/>
      <c r="FS126" s="991"/>
      <c r="FT126" s="991"/>
      <c r="FU126" s="991"/>
      <c r="FV126" s="991"/>
      <c r="FW126" s="991"/>
      <c r="FX126" s="991"/>
      <c r="FY126" s="992"/>
      <c r="FZ126" s="992"/>
      <c r="GA126" s="992"/>
      <c r="GB126" s="992"/>
      <c r="GC126" s="992"/>
      <c r="GD126" s="992"/>
      <c r="GE126" s="992"/>
      <c r="GF126" s="992"/>
      <c r="GG126" s="992"/>
      <c r="GH126" s="992"/>
      <c r="GI126" s="992"/>
      <c r="GJ126" s="992"/>
      <c r="GK126" s="993"/>
    </row>
    <row r="127" spans="1:193" ht="4.5" customHeight="1" x14ac:dyDescent="0.15">
      <c r="A127" s="632"/>
      <c r="B127" s="633"/>
      <c r="C127" s="633"/>
      <c r="D127" s="633"/>
      <c r="E127" s="633"/>
      <c r="F127" s="633"/>
      <c r="G127" s="633"/>
      <c r="H127" s="633"/>
      <c r="I127" s="633"/>
      <c r="J127" s="634"/>
      <c r="K127" s="1091"/>
      <c r="L127" s="1092"/>
      <c r="M127" s="1092"/>
      <c r="N127" s="1092"/>
      <c r="O127" s="1092"/>
      <c r="P127" s="1092"/>
      <c r="Q127" s="1092"/>
      <c r="R127" s="1092"/>
      <c r="S127" s="1092"/>
      <c r="T127" s="1092"/>
      <c r="U127" s="1092"/>
      <c r="V127" s="1092"/>
      <c r="W127" s="1092"/>
      <c r="X127" s="1092"/>
      <c r="Y127" s="1092"/>
      <c r="Z127" s="1092"/>
      <c r="AA127" s="1092"/>
      <c r="AB127" s="1092"/>
      <c r="AC127" s="1092"/>
      <c r="AD127" s="1092"/>
      <c r="AE127" s="1092"/>
      <c r="AF127" s="1092"/>
      <c r="AG127" s="1092"/>
      <c r="AH127" s="1092"/>
      <c r="AI127" s="1092"/>
      <c r="AJ127" s="1092"/>
      <c r="AK127" s="1092"/>
      <c r="AL127" s="1092"/>
      <c r="AM127" s="1092"/>
      <c r="AN127" s="1092"/>
      <c r="AO127" s="1092"/>
      <c r="AP127" s="1092"/>
      <c r="AQ127" s="1092"/>
      <c r="AR127" s="1092"/>
      <c r="AS127" s="1092"/>
      <c r="AT127" s="1093"/>
      <c r="AU127" s="661"/>
      <c r="AV127" s="662"/>
      <c r="AW127" s="662"/>
      <c r="AX127" s="662"/>
      <c r="AY127" s="662"/>
      <c r="AZ127" s="662"/>
      <c r="BA127" s="662"/>
      <c r="BB127" s="662"/>
      <c r="BC127" s="662"/>
      <c r="BD127" s="662"/>
      <c r="BE127" s="662"/>
      <c r="BF127" s="663"/>
      <c r="BG127" s="474"/>
      <c r="BH127" s="474"/>
      <c r="BI127" s="505"/>
      <c r="BJ127" s="505"/>
      <c r="BK127" s="505"/>
      <c r="CM127" s="505"/>
      <c r="CN127" s="505"/>
      <c r="CO127" s="505"/>
      <c r="CP127" s="505"/>
      <c r="CQ127" s="505"/>
      <c r="CR127" s="505"/>
      <c r="CT127" s="1294"/>
      <c r="CU127" s="1295"/>
      <c r="CV127" s="1295"/>
      <c r="CW127" s="1295"/>
      <c r="CX127" s="1295"/>
      <c r="CY127" s="1295"/>
      <c r="CZ127" s="1295"/>
      <c r="DA127" s="1296"/>
      <c r="DB127" s="1064"/>
      <c r="DC127" s="1065"/>
      <c r="DD127" s="1065"/>
      <c r="DE127" s="1065"/>
      <c r="DF127" s="1065"/>
      <c r="DG127" s="1066"/>
      <c r="DH127" s="616"/>
      <c r="DI127" s="616"/>
      <c r="DJ127" s="616"/>
      <c r="DK127" s="616"/>
      <c r="DL127" s="616"/>
      <c r="DM127" s="616"/>
      <c r="DN127" s="616"/>
      <c r="DO127" s="616"/>
      <c r="DP127" s="616"/>
      <c r="DQ127" s="616"/>
      <c r="DR127" s="616"/>
      <c r="DS127" s="616"/>
      <c r="DT127" s="616"/>
      <c r="DU127" s="616"/>
      <c r="DV127" s="616"/>
      <c r="DW127" s="616"/>
      <c r="DX127" s="616"/>
      <c r="DY127" s="616"/>
      <c r="DZ127" s="616"/>
      <c r="EA127" s="616"/>
      <c r="EB127" s="616"/>
      <c r="EC127" s="616"/>
      <c r="ED127" s="616"/>
      <c r="EE127" s="616"/>
      <c r="EF127" s="616"/>
      <c r="EG127" s="718"/>
      <c r="EH127" s="718"/>
      <c r="EI127" s="718"/>
      <c r="EJ127" s="718"/>
      <c r="EK127" s="718"/>
      <c r="EL127" s="718"/>
      <c r="EM127" s="718"/>
      <c r="EN127" s="718"/>
      <c r="EO127" s="718"/>
      <c r="EP127" s="718"/>
      <c r="EQ127" s="718"/>
      <c r="ER127" s="718"/>
      <c r="ES127" s="718"/>
      <c r="ET127" s="718"/>
      <c r="EU127" s="718"/>
      <c r="EV127" s="718"/>
      <c r="EW127" s="718"/>
      <c r="EX127" s="719"/>
      <c r="EY127" s="719"/>
      <c r="EZ127" s="719"/>
      <c r="FA127" s="719"/>
      <c r="FB127" s="719"/>
      <c r="FC127" s="719"/>
      <c r="FD127" s="861"/>
      <c r="FE127" s="609"/>
      <c r="FF127" s="609"/>
      <c r="FG127" s="609"/>
      <c r="FH127" s="609"/>
      <c r="FI127" s="810"/>
      <c r="FJ127" s="475"/>
      <c r="FK127" s="994" t="s">
        <v>123</v>
      </c>
      <c r="FL127" s="995"/>
      <c r="FM127" s="995"/>
      <c r="FN127" s="995"/>
      <c r="FO127" s="991" t="str">
        <f>IF(入力シート!$I28="","",入力シート!$I28)</f>
        <v/>
      </c>
      <c r="FP127" s="991"/>
      <c r="FQ127" s="991"/>
      <c r="FR127" s="991"/>
      <c r="FS127" s="991"/>
      <c r="FT127" s="991"/>
      <c r="FU127" s="991"/>
      <c r="FV127" s="991"/>
      <c r="FW127" s="991"/>
      <c r="FX127" s="991"/>
      <c r="FY127" s="992" t="str">
        <f>IF(入力シート!$H28="","",入力シート!$H28)</f>
        <v/>
      </c>
      <c r="FZ127" s="992"/>
      <c r="GA127" s="992"/>
      <c r="GB127" s="992"/>
      <c r="GC127" s="992"/>
      <c r="GD127" s="992"/>
      <c r="GE127" s="992"/>
      <c r="GF127" s="992"/>
      <c r="GG127" s="992"/>
      <c r="GH127" s="992"/>
      <c r="GI127" s="992"/>
      <c r="GJ127" s="992"/>
      <c r="GK127" s="993"/>
    </row>
    <row r="128" spans="1:193" ht="4.5" customHeight="1" x14ac:dyDescent="0.15">
      <c r="A128" s="632"/>
      <c r="B128" s="633"/>
      <c r="C128" s="633"/>
      <c r="D128" s="633"/>
      <c r="E128" s="633"/>
      <c r="F128" s="633"/>
      <c r="G128" s="633"/>
      <c r="H128" s="633"/>
      <c r="I128" s="633"/>
      <c r="J128" s="634"/>
      <c r="K128" s="1091"/>
      <c r="L128" s="1092"/>
      <c r="M128" s="1092"/>
      <c r="N128" s="1092"/>
      <c r="O128" s="1092"/>
      <c r="P128" s="1092"/>
      <c r="Q128" s="1092"/>
      <c r="R128" s="1092"/>
      <c r="S128" s="1092"/>
      <c r="T128" s="1092"/>
      <c r="U128" s="1092"/>
      <c r="V128" s="1092"/>
      <c r="W128" s="1092"/>
      <c r="X128" s="1092"/>
      <c r="Y128" s="1092"/>
      <c r="Z128" s="1092"/>
      <c r="AA128" s="1092"/>
      <c r="AB128" s="1092"/>
      <c r="AC128" s="1092"/>
      <c r="AD128" s="1092"/>
      <c r="AE128" s="1092"/>
      <c r="AF128" s="1092"/>
      <c r="AG128" s="1092"/>
      <c r="AH128" s="1092"/>
      <c r="AI128" s="1092"/>
      <c r="AJ128" s="1092"/>
      <c r="AK128" s="1092"/>
      <c r="AL128" s="1092"/>
      <c r="AM128" s="1092"/>
      <c r="AN128" s="1092"/>
      <c r="AO128" s="1092"/>
      <c r="AP128" s="1092"/>
      <c r="AQ128" s="1092"/>
      <c r="AR128" s="1092"/>
      <c r="AS128" s="1092"/>
      <c r="AT128" s="1093"/>
      <c r="AU128" s="661"/>
      <c r="AV128" s="662"/>
      <c r="AW128" s="662"/>
      <c r="AX128" s="662"/>
      <c r="AY128" s="662"/>
      <c r="AZ128" s="662"/>
      <c r="BA128" s="662"/>
      <c r="BB128" s="662"/>
      <c r="BC128" s="662"/>
      <c r="BD128" s="662"/>
      <c r="BE128" s="662"/>
      <c r="BF128" s="663"/>
      <c r="BG128" s="474"/>
      <c r="BH128" s="474"/>
      <c r="BI128" s="505"/>
      <c r="BJ128" s="505"/>
      <c r="BK128" s="505"/>
      <c r="CM128" s="505"/>
      <c r="CN128" s="505"/>
      <c r="CO128" s="505"/>
      <c r="CP128" s="505"/>
      <c r="CQ128" s="505"/>
      <c r="CR128" s="505"/>
      <c r="CT128" s="1294"/>
      <c r="CU128" s="1295"/>
      <c r="CV128" s="1295"/>
      <c r="CW128" s="1295"/>
      <c r="CX128" s="1295"/>
      <c r="CY128" s="1295"/>
      <c r="CZ128" s="1295"/>
      <c r="DA128" s="1296"/>
      <c r="DB128" s="1067"/>
      <c r="DC128" s="1068"/>
      <c r="DD128" s="1068"/>
      <c r="DE128" s="1068"/>
      <c r="DF128" s="1068"/>
      <c r="DG128" s="1069"/>
      <c r="DH128" s="616"/>
      <c r="DI128" s="616"/>
      <c r="DJ128" s="616"/>
      <c r="DK128" s="616"/>
      <c r="DL128" s="616"/>
      <c r="DM128" s="616"/>
      <c r="DN128" s="616"/>
      <c r="DO128" s="616"/>
      <c r="DP128" s="616"/>
      <c r="DQ128" s="616"/>
      <c r="DR128" s="616"/>
      <c r="DS128" s="616"/>
      <c r="DT128" s="616"/>
      <c r="DU128" s="616"/>
      <c r="DV128" s="616"/>
      <c r="DW128" s="616"/>
      <c r="DX128" s="616"/>
      <c r="DY128" s="616"/>
      <c r="DZ128" s="616"/>
      <c r="EA128" s="616"/>
      <c r="EB128" s="616"/>
      <c r="EC128" s="616"/>
      <c r="ED128" s="616"/>
      <c r="EE128" s="616"/>
      <c r="EF128" s="616"/>
      <c r="EG128" s="718"/>
      <c r="EH128" s="718"/>
      <c r="EI128" s="718"/>
      <c r="EJ128" s="718"/>
      <c r="EK128" s="718"/>
      <c r="EL128" s="718"/>
      <c r="EM128" s="718"/>
      <c r="EN128" s="718"/>
      <c r="EO128" s="718"/>
      <c r="EP128" s="718"/>
      <c r="EQ128" s="718"/>
      <c r="ER128" s="718"/>
      <c r="ES128" s="718"/>
      <c r="ET128" s="718"/>
      <c r="EU128" s="718"/>
      <c r="EV128" s="718"/>
      <c r="EW128" s="718"/>
      <c r="EX128" s="719"/>
      <c r="EY128" s="719"/>
      <c r="EZ128" s="719"/>
      <c r="FA128" s="719"/>
      <c r="FB128" s="719"/>
      <c r="FC128" s="719"/>
      <c r="FD128" s="863"/>
      <c r="FE128" s="864"/>
      <c r="FF128" s="864"/>
      <c r="FG128" s="864"/>
      <c r="FH128" s="864"/>
      <c r="FI128" s="811"/>
      <c r="FJ128" s="475"/>
      <c r="FK128" s="994"/>
      <c r="FL128" s="995"/>
      <c r="FM128" s="995"/>
      <c r="FN128" s="995"/>
      <c r="FO128" s="991"/>
      <c r="FP128" s="991"/>
      <c r="FQ128" s="991"/>
      <c r="FR128" s="991"/>
      <c r="FS128" s="991"/>
      <c r="FT128" s="991"/>
      <c r="FU128" s="991"/>
      <c r="FV128" s="991"/>
      <c r="FW128" s="991"/>
      <c r="FX128" s="991"/>
      <c r="FY128" s="992"/>
      <c r="FZ128" s="992"/>
      <c r="GA128" s="992"/>
      <c r="GB128" s="992"/>
      <c r="GC128" s="992"/>
      <c r="GD128" s="992"/>
      <c r="GE128" s="992"/>
      <c r="GF128" s="992"/>
      <c r="GG128" s="992"/>
      <c r="GH128" s="992"/>
      <c r="GI128" s="992"/>
      <c r="GJ128" s="992"/>
      <c r="GK128" s="993"/>
    </row>
    <row r="129" spans="1:193" ht="4.5" customHeight="1" x14ac:dyDescent="0.15">
      <c r="A129" s="691"/>
      <c r="B129" s="692"/>
      <c r="C129" s="692"/>
      <c r="D129" s="692"/>
      <c r="E129" s="692"/>
      <c r="F129" s="692"/>
      <c r="G129" s="692"/>
      <c r="H129" s="692"/>
      <c r="I129" s="692"/>
      <c r="J129" s="693"/>
      <c r="K129" s="1094"/>
      <c r="L129" s="1095"/>
      <c r="M129" s="1095"/>
      <c r="N129" s="1095"/>
      <c r="O129" s="1095"/>
      <c r="P129" s="1095"/>
      <c r="Q129" s="1095"/>
      <c r="R129" s="1095"/>
      <c r="S129" s="1095"/>
      <c r="T129" s="1095"/>
      <c r="U129" s="1095"/>
      <c r="V129" s="1095"/>
      <c r="W129" s="1095"/>
      <c r="X129" s="1095"/>
      <c r="Y129" s="1095"/>
      <c r="Z129" s="1095"/>
      <c r="AA129" s="1095"/>
      <c r="AB129" s="1095"/>
      <c r="AC129" s="1095"/>
      <c r="AD129" s="1095"/>
      <c r="AE129" s="1095"/>
      <c r="AF129" s="1095"/>
      <c r="AG129" s="1095"/>
      <c r="AH129" s="1095"/>
      <c r="AI129" s="1095"/>
      <c r="AJ129" s="1095"/>
      <c r="AK129" s="1095"/>
      <c r="AL129" s="1095"/>
      <c r="AM129" s="1095"/>
      <c r="AN129" s="1095"/>
      <c r="AO129" s="1095"/>
      <c r="AP129" s="1095"/>
      <c r="AQ129" s="1095"/>
      <c r="AR129" s="1095"/>
      <c r="AS129" s="1095"/>
      <c r="AT129" s="1096"/>
      <c r="AU129" s="1085"/>
      <c r="AV129" s="1086"/>
      <c r="AW129" s="1086"/>
      <c r="AX129" s="1086"/>
      <c r="AY129" s="1086"/>
      <c r="AZ129" s="1086"/>
      <c r="BA129" s="1086"/>
      <c r="BB129" s="1086"/>
      <c r="BC129" s="1086"/>
      <c r="BD129" s="1086"/>
      <c r="BE129" s="1086"/>
      <c r="BF129" s="1087"/>
      <c r="BG129" s="474"/>
      <c r="BH129" s="474"/>
      <c r="BI129" s="505"/>
      <c r="BJ129" s="505"/>
      <c r="BK129" s="505"/>
      <c r="CM129" s="505"/>
      <c r="CN129" s="505"/>
      <c r="CO129" s="505"/>
      <c r="CP129" s="505"/>
      <c r="CQ129" s="505"/>
      <c r="CR129" s="505"/>
      <c r="CT129" s="1294"/>
      <c r="CU129" s="1295"/>
      <c r="CV129" s="1295"/>
      <c r="CW129" s="1295"/>
      <c r="CX129" s="1295"/>
      <c r="CY129" s="1295"/>
      <c r="CZ129" s="1295"/>
      <c r="DA129" s="1296"/>
      <c r="DB129" s="1457"/>
      <c r="DC129" s="1458"/>
      <c r="DD129" s="1458"/>
      <c r="DE129" s="1458"/>
      <c r="DF129" s="1458"/>
      <c r="DG129" s="1458"/>
      <c r="DH129" s="1458"/>
      <c r="DI129" s="1458"/>
      <c r="DJ129" s="1458"/>
      <c r="DK129" s="1458"/>
      <c r="DL129" s="1458"/>
      <c r="DM129" s="1458"/>
      <c r="DN129" s="1458"/>
      <c r="DO129" s="1458"/>
      <c r="DP129" s="1458"/>
      <c r="DQ129" s="1458"/>
      <c r="DR129" s="1458"/>
      <c r="DS129" s="1458"/>
      <c r="DT129" s="1458"/>
      <c r="DU129" s="1458"/>
      <c r="DV129" s="1458"/>
      <c r="DW129" s="1458"/>
      <c r="DX129" s="1458"/>
      <c r="DY129" s="1458"/>
      <c r="DZ129" s="1458"/>
      <c r="EA129" s="1458"/>
      <c r="EB129" s="1458"/>
      <c r="EC129" s="1458"/>
      <c r="ED129" s="1458"/>
      <c r="EE129" s="1458"/>
      <c r="EF129" s="1458"/>
      <c r="EG129" s="1458"/>
      <c r="EH129" s="1458"/>
      <c r="EI129" s="1458"/>
      <c r="EJ129" s="1458"/>
      <c r="EK129" s="1459"/>
      <c r="EL129" s="731" t="s">
        <v>391</v>
      </c>
      <c r="EM129" s="732"/>
      <c r="EN129" s="732"/>
      <c r="EO129" s="732"/>
      <c r="EP129" s="732"/>
      <c r="EQ129" s="732"/>
      <c r="ER129" s="732"/>
      <c r="ES129" s="732"/>
      <c r="ET129" s="732"/>
      <c r="EU129" s="732"/>
      <c r="EV129" s="732"/>
      <c r="EW129" s="733"/>
      <c r="EX129" s="737" t="s">
        <v>28</v>
      </c>
      <c r="EY129" s="732"/>
      <c r="EZ129" s="732"/>
      <c r="FA129" s="732"/>
      <c r="FB129" s="732"/>
      <c r="FC129" s="732"/>
      <c r="FD129" s="732"/>
      <c r="FE129" s="732"/>
      <c r="FF129" s="732"/>
      <c r="FG129" s="732"/>
      <c r="FH129" s="732"/>
      <c r="FI129" s="738"/>
      <c r="FJ129" s="478"/>
      <c r="FK129" s="994"/>
      <c r="FL129" s="995"/>
      <c r="FM129" s="995"/>
      <c r="FN129" s="995"/>
      <c r="FO129" s="991"/>
      <c r="FP129" s="991"/>
      <c r="FQ129" s="991"/>
      <c r="FR129" s="991"/>
      <c r="FS129" s="991"/>
      <c r="FT129" s="991"/>
      <c r="FU129" s="991"/>
      <c r="FV129" s="991"/>
      <c r="FW129" s="991"/>
      <c r="FX129" s="991"/>
      <c r="FY129" s="992"/>
      <c r="FZ129" s="992"/>
      <c r="GA129" s="992"/>
      <c r="GB129" s="992"/>
      <c r="GC129" s="992"/>
      <c r="GD129" s="992"/>
      <c r="GE129" s="992"/>
      <c r="GF129" s="992"/>
      <c r="GG129" s="992"/>
      <c r="GH129" s="992"/>
      <c r="GI129" s="992"/>
      <c r="GJ129" s="992"/>
      <c r="GK129" s="993"/>
    </row>
    <row r="130" spans="1:193" ht="4.5" customHeight="1" x14ac:dyDescent="0.15">
      <c r="A130" s="971" t="s">
        <v>213</v>
      </c>
      <c r="B130" s="1127"/>
      <c r="C130" s="1127"/>
      <c r="D130" s="1127"/>
      <c r="E130" s="1127"/>
      <c r="F130" s="1127"/>
      <c r="G130" s="1127"/>
      <c r="H130" s="1127"/>
      <c r="I130" s="1127"/>
      <c r="J130" s="1127"/>
      <c r="K130" s="638" t="s">
        <v>19</v>
      </c>
      <c r="L130" s="638"/>
      <c r="M130" s="638"/>
      <c r="N130" s="638"/>
      <c r="O130" s="638"/>
      <c r="P130" s="638"/>
      <c r="Q130" s="638"/>
      <c r="R130" s="638" t="s">
        <v>20</v>
      </c>
      <c r="S130" s="638"/>
      <c r="T130" s="638"/>
      <c r="U130" s="638"/>
      <c r="V130" s="638"/>
      <c r="W130" s="638"/>
      <c r="X130" s="638"/>
      <c r="Y130" s="638"/>
      <c r="Z130" s="638"/>
      <c r="AA130" s="638" t="s">
        <v>19</v>
      </c>
      <c r="AB130" s="638"/>
      <c r="AC130" s="638"/>
      <c r="AD130" s="638"/>
      <c r="AE130" s="638"/>
      <c r="AF130" s="638"/>
      <c r="AG130" s="638"/>
      <c r="AH130" s="638" t="s">
        <v>20</v>
      </c>
      <c r="AI130" s="638"/>
      <c r="AJ130" s="638"/>
      <c r="AK130" s="638"/>
      <c r="AL130" s="638"/>
      <c r="AM130" s="638"/>
      <c r="AN130" s="638"/>
      <c r="AO130" s="638"/>
      <c r="AP130" s="638"/>
      <c r="AQ130" s="638" t="s">
        <v>19</v>
      </c>
      <c r="AR130" s="638"/>
      <c r="AS130" s="638"/>
      <c r="AT130" s="638"/>
      <c r="AU130" s="638"/>
      <c r="AV130" s="638"/>
      <c r="AW130" s="638"/>
      <c r="AX130" s="638" t="s">
        <v>20</v>
      </c>
      <c r="AY130" s="638"/>
      <c r="AZ130" s="638"/>
      <c r="BA130" s="638"/>
      <c r="BB130" s="638"/>
      <c r="BC130" s="638"/>
      <c r="BD130" s="638"/>
      <c r="BE130" s="638"/>
      <c r="BF130" s="976"/>
      <c r="BG130" s="474"/>
      <c r="BH130" s="474"/>
      <c r="BI130" s="505"/>
      <c r="BJ130" s="505"/>
      <c r="BK130" s="505"/>
      <c r="CM130" s="505"/>
      <c r="CN130" s="505"/>
      <c r="CO130" s="505"/>
      <c r="CP130" s="505"/>
      <c r="CQ130" s="505"/>
      <c r="CR130" s="505"/>
      <c r="CT130" s="1294"/>
      <c r="CU130" s="1295"/>
      <c r="CV130" s="1295"/>
      <c r="CW130" s="1295"/>
      <c r="CX130" s="1295"/>
      <c r="CY130" s="1295"/>
      <c r="CZ130" s="1295"/>
      <c r="DA130" s="1296"/>
      <c r="DB130" s="1460"/>
      <c r="DC130" s="1461"/>
      <c r="DD130" s="1461"/>
      <c r="DE130" s="1461"/>
      <c r="DF130" s="1461"/>
      <c r="DG130" s="1461"/>
      <c r="DH130" s="1461"/>
      <c r="DI130" s="1461"/>
      <c r="DJ130" s="1461"/>
      <c r="DK130" s="1461"/>
      <c r="DL130" s="1461"/>
      <c r="DM130" s="1461"/>
      <c r="DN130" s="1461"/>
      <c r="DO130" s="1461"/>
      <c r="DP130" s="1461"/>
      <c r="DQ130" s="1461"/>
      <c r="DR130" s="1461"/>
      <c r="DS130" s="1461"/>
      <c r="DT130" s="1461"/>
      <c r="DU130" s="1461"/>
      <c r="DV130" s="1461"/>
      <c r="DW130" s="1461"/>
      <c r="DX130" s="1461"/>
      <c r="DY130" s="1461"/>
      <c r="DZ130" s="1461"/>
      <c r="EA130" s="1461"/>
      <c r="EB130" s="1461"/>
      <c r="EC130" s="1461"/>
      <c r="ED130" s="1461"/>
      <c r="EE130" s="1461"/>
      <c r="EF130" s="1461"/>
      <c r="EG130" s="1461"/>
      <c r="EH130" s="1461"/>
      <c r="EI130" s="1461"/>
      <c r="EJ130" s="1461"/>
      <c r="EK130" s="1462"/>
      <c r="EL130" s="734"/>
      <c r="EM130" s="735"/>
      <c r="EN130" s="735"/>
      <c r="EO130" s="735"/>
      <c r="EP130" s="735"/>
      <c r="EQ130" s="735"/>
      <c r="ER130" s="735"/>
      <c r="ES130" s="735"/>
      <c r="ET130" s="735"/>
      <c r="EU130" s="735"/>
      <c r="EV130" s="735"/>
      <c r="EW130" s="736"/>
      <c r="EX130" s="735"/>
      <c r="EY130" s="735"/>
      <c r="EZ130" s="735"/>
      <c r="FA130" s="735"/>
      <c r="FB130" s="735"/>
      <c r="FC130" s="735"/>
      <c r="FD130" s="735"/>
      <c r="FE130" s="735"/>
      <c r="FF130" s="735"/>
      <c r="FG130" s="735"/>
      <c r="FH130" s="735"/>
      <c r="FI130" s="739"/>
      <c r="FJ130" s="478"/>
      <c r="FK130" s="994"/>
      <c r="FL130" s="995"/>
      <c r="FM130" s="995"/>
      <c r="FN130" s="995"/>
      <c r="FO130" s="991"/>
      <c r="FP130" s="991"/>
      <c r="FQ130" s="991"/>
      <c r="FR130" s="991"/>
      <c r="FS130" s="991"/>
      <c r="FT130" s="991"/>
      <c r="FU130" s="991"/>
      <c r="FV130" s="991"/>
      <c r="FW130" s="991"/>
      <c r="FX130" s="991"/>
      <c r="FY130" s="992"/>
      <c r="FZ130" s="992"/>
      <c r="GA130" s="992"/>
      <c r="GB130" s="992"/>
      <c r="GC130" s="992"/>
      <c r="GD130" s="992"/>
      <c r="GE130" s="992"/>
      <c r="GF130" s="992"/>
      <c r="GG130" s="992"/>
      <c r="GH130" s="992"/>
      <c r="GI130" s="992"/>
      <c r="GJ130" s="992"/>
      <c r="GK130" s="993"/>
    </row>
    <row r="131" spans="1:193" ht="4.5" customHeight="1" x14ac:dyDescent="0.15">
      <c r="A131" s="1128"/>
      <c r="B131" s="1127"/>
      <c r="C131" s="1127"/>
      <c r="D131" s="1127"/>
      <c r="E131" s="1127"/>
      <c r="F131" s="1127"/>
      <c r="G131" s="1127"/>
      <c r="H131" s="1127"/>
      <c r="I131" s="1127"/>
      <c r="J131" s="1127"/>
      <c r="K131" s="638"/>
      <c r="L131" s="638"/>
      <c r="M131" s="638"/>
      <c r="N131" s="638"/>
      <c r="O131" s="638"/>
      <c r="P131" s="638"/>
      <c r="Q131" s="638"/>
      <c r="R131" s="638"/>
      <c r="S131" s="638"/>
      <c r="T131" s="638"/>
      <c r="U131" s="638"/>
      <c r="V131" s="638"/>
      <c r="W131" s="638"/>
      <c r="X131" s="638"/>
      <c r="Y131" s="638"/>
      <c r="Z131" s="638"/>
      <c r="AA131" s="638"/>
      <c r="AB131" s="638"/>
      <c r="AC131" s="638"/>
      <c r="AD131" s="638"/>
      <c r="AE131" s="638"/>
      <c r="AF131" s="638"/>
      <c r="AG131" s="638"/>
      <c r="AH131" s="638"/>
      <c r="AI131" s="638"/>
      <c r="AJ131" s="638"/>
      <c r="AK131" s="638"/>
      <c r="AL131" s="638"/>
      <c r="AM131" s="638"/>
      <c r="AN131" s="638"/>
      <c r="AO131" s="638"/>
      <c r="AP131" s="638"/>
      <c r="AQ131" s="638"/>
      <c r="AR131" s="638"/>
      <c r="AS131" s="638"/>
      <c r="AT131" s="638"/>
      <c r="AU131" s="638"/>
      <c r="AV131" s="638"/>
      <c r="AW131" s="638"/>
      <c r="AX131" s="638"/>
      <c r="AY131" s="638"/>
      <c r="AZ131" s="638"/>
      <c r="BA131" s="638"/>
      <c r="BB131" s="638"/>
      <c r="BC131" s="638"/>
      <c r="BD131" s="638"/>
      <c r="BE131" s="638"/>
      <c r="BF131" s="976"/>
      <c r="BG131" s="474"/>
      <c r="BH131" s="474"/>
      <c r="BI131" s="505"/>
      <c r="BJ131" s="505"/>
      <c r="BK131" s="505"/>
      <c r="CM131" s="505"/>
      <c r="CN131" s="505"/>
      <c r="CO131" s="505"/>
      <c r="CP131" s="505"/>
      <c r="CQ131" s="505"/>
      <c r="CR131" s="505"/>
      <c r="CT131" s="1294"/>
      <c r="CU131" s="1295"/>
      <c r="CV131" s="1295"/>
      <c r="CW131" s="1295"/>
      <c r="CX131" s="1295"/>
      <c r="CY131" s="1295"/>
      <c r="CZ131" s="1295"/>
      <c r="DA131" s="1296"/>
      <c r="DB131" s="1460"/>
      <c r="DC131" s="1461"/>
      <c r="DD131" s="1461"/>
      <c r="DE131" s="1461"/>
      <c r="DF131" s="1461"/>
      <c r="DG131" s="1461"/>
      <c r="DH131" s="1461"/>
      <c r="DI131" s="1461"/>
      <c r="DJ131" s="1461"/>
      <c r="DK131" s="1461"/>
      <c r="DL131" s="1461"/>
      <c r="DM131" s="1461"/>
      <c r="DN131" s="1461"/>
      <c r="DO131" s="1461"/>
      <c r="DP131" s="1461"/>
      <c r="DQ131" s="1461"/>
      <c r="DR131" s="1461"/>
      <c r="DS131" s="1461"/>
      <c r="DT131" s="1461"/>
      <c r="DU131" s="1461"/>
      <c r="DV131" s="1461"/>
      <c r="DW131" s="1461"/>
      <c r="DX131" s="1461"/>
      <c r="DY131" s="1461"/>
      <c r="DZ131" s="1461"/>
      <c r="EA131" s="1461"/>
      <c r="EB131" s="1461"/>
      <c r="EC131" s="1461"/>
      <c r="ED131" s="1461"/>
      <c r="EE131" s="1461"/>
      <c r="EF131" s="1461"/>
      <c r="EG131" s="1461"/>
      <c r="EH131" s="1461"/>
      <c r="EI131" s="1461"/>
      <c r="EJ131" s="1461"/>
      <c r="EK131" s="1462"/>
      <c r="EL131" s="740" t="str">
        <f>IF(入力シート!$AO$89="","",入力シート!$AO$89)</f>
        <v/>
      </c>
      <c r="EM131" s="741"/>
      <c r="EN131" s="741"/>
      <c r="EO131" s="741"/>
      <c r="EP131" s="741"/>
      <c r="EQ131" s="741"/>
      <c r="ER131" s="741"/>
      <c r="ES131" s="741"/>
      <c r="ET131" s="741"/>
      <c r="EU131" s="741"/>
      <c r="EV131" s="741"/>
      <c r="EW131" s="742"/>
      <c r="EX131" s="724" t="str">
        <f>IF(入力シート!$K$89="","",入力シート!$K$89)</f>
        <v/>
      </c>
      <c r="EY131" s="725"/>
      <c r="EZ131" s="725"/>
      <c r="FA131" s="725"/>
      <c r="FB131" s="725"/>
      <c r="FC131" s="725"/>
      <c r="FD131" s="725"/>
      <c r="FE131" s="725"/>
      <c r="FF131" s="725"/>
      <c r="FG131" s="725"/>
      <c r="FH131" s="725"/>
      <c r="FI131" s="726"/>
      <c r="FJ131" s="478"/>
      <c r="FK131" s="994"/>
      <c r="FL131" s="995"/>
      <c r="FM131" s="995"/>
      <c r="FN131" s="995"/>
      <c r="FO131" s="991"/>
      <c r="FP131" s="991"/>
      <c r="FQ131" s="991"/>
      <c r="FR131" s="991"/>
      <c r="FS131" s="991"/>
      <c r="FT131" s="991"/>
      <c r="FU131" s="991"/>
      <c r="FV131" s="991"/>
      <c r="FW131" s="991"/>
      <c r="FX131" s="991"/>
      <c r="FY131" s="992"/>
      <c r="FZ131" s="992"/>
      <c r="GA131" s="992"/>
      <c r="GB131" s="992"/>
      <c r="GC131" s="992"/>
      <c r="GD131" s="992"/>
      <c r="GE131" s="992"/>
      <c r="GF131" s="992"/>
      <c r="GG131" s="992"/>
      <c r="GH131" s="992"/>
      <c r="GI131" s="992"/>
      <c r="GJ131" s="992"/>
      <c r="GK131" s="993"/>
    </row>
    <row r="132" spans="1:193" ht="4.5" customHeight="1" x14ac:dyDescent="0.15">
      <c r="A132" s="1128"/>
      <c r="B132" s="1127"/>
      <c r="C132" s="1127"/>
      <c r="D132" s="1127"/>
      <c r="E132" s="1127"/>
      <c r="F132" s="1127"/>
      <c r="G132" s="1127"/>
      <c r="H132" s="1127"/>
      <c r="I132" s="1127"/>
      <c r="J132" s="1127"/>
      <c r="K132" s="638" t="s">
        <v>325</v>
      </c>
      <c r="L132" s="638"/>
      <c r="M132" s="638"/>
      <c r="N132" s="638"/>
      <c r="O132" s="638"/>
      <c r="P132" s="638"/>
      <c r="Q132" s="638"/>
      <c r="R132" s="654" t="str">
        <f>IF(入力シート!$C$56="","",入力シート!$C$56)</f>
        <v/>
      </c>
      <c r="S132" s="654"/>
      <c r="T132" s="654"/>
      <c r="U132" s="654"/>
      <c r="V132" s="654"/>
      <c r="W132" s="654"/>
      <c r="X132" s="654"/>
      <c r="Y132" s="654"/>
      <c r="Z132" s="654"/>
      <c r="AA132" s="638" t="s">
        <v>326</v>
      </c>
      <c r="AB132" s="638"/>
      <c r="AC132" s="638"/>
      <c r="AD132" s="638"/>
      <c r="AE132" s="638"/>
      <c r="AF132" s="638"/>
      <c r="AG132" s="638"/>
      <c r="AH132" s="654" t="str">
        <f>IF(入力シート!$D$56="","",入力シート!$D$56)</f>
        <v/>
      </c>
      <c r="AI132" s="654"/>
      <c r="AJ132" s="654"/>
      <c r="AK132" s="654"/>
      <c r="AL132" s="654"/>
      <c r="AM132" s="654"/>
      <c r="AN132" s="654"/>
      <c r="AO132" s="654"/>
      <c r="AP132" s="654"/>
      <c r="AQ132" s="638" t="s">
        <v>146</v>
      </c>
      <c r="AR132" s="638"/>
      <c r="AS132" s="638"/>
      <c r="AT132" s="638"/>
      <c r="AU132" s="638"/>
      <c r="AV132" s="638"/>
      <c r="AW132" s="638"/>
      <c r="AX132" s="654" t="str">
        <f>IF(入力シート!$E$56="","",入力シート!$E$56)</f>
        <v/>
      </c>
      <c r="AY132" s="654"/>
      <c r="AZ132" s="654"/>
      <c r="BA132" s="654"/>
      <c r="BB132" s="654"/>
      <c r="BC132" s="654"/>
      <c r="BD132" s="654"/>
      <c r="BE132" s="654"/>
      <c r="BF132" s="747"/>
      <c r="BG132" s="474"/>
      <c r="BH132" s="474"/>
      <c r="BI132" s="505"/>
      <c r="BJ132" s="505"/>
      <c r="BK132" s="505"/>
      <c r="CM132" s="505"/>
      <c r="CN132" s="505"/>
      <c r="CO132" s="505"/>
      <c r="CP132" s="505"/>
      <c r="CQ132" s="505"/>
      <c r="CR132" s="505"/>
      <c r="CT132" s="1294"/>
      <c r="CU132" s="1295"/>
      <c r="CV132" s="1295"/>
      <c r="CW132" s="1295"/>
      <c r="CX132" s="1295"/>
      <c r="CY132" s="1295"/>
      <c r="CZ132" s="1295"/>
      <c r="DA132" s="1296"/>
      <c r="DB132" s="1460"/>
      <c r="DC132" s="1461"/>
      <c r="DD132" s="1461"/>
      <c r="DE132" s="1461"/>
      <c r="DF132" s="1461"/>
      <c r="DG132" s="1461"/>
      <c r="DH132" s="1461"/>
      <c r="DI132" s="1461"/>
      <c r="DJ132" s="1461"/>
      <c r="DK132" s="1461"/>
      <c r="DL132" s="1461"/>
      <c r="DM132" s="1461"/>
      <c r="DN132" s="1461"/>
      <c r="DO132" s="1461"/>
      <c r="DP132" s="1461"/>
      <c r="DQ132" s="1461"/>
      <c r="DR132" s="1461"/>
      <c r="DS132" s="1461"/>
      <c r="DT132" s="1461"/>
      <c r="DU132" s="1461"/>
      <c r="DV132" s="1461"/>
      <c r="DW132" s="1461"/>
      <c r="DX132" s="1461"/>
      <c r="DY132" s="1461"/>
      <c r="DZ132" s="1461"/>
      <c r="EA132" s="1461"/>
      <c r="EB132" s="1461"/>
      <c r="EC132" s="1461"/>
      <c r="ED132" s="1461"/>
      <c r="EE132" s="1461"/>
      <c r="EF132" s="1461"/>
      <c r="EG132" s="1461"/>
      <c r="EH132" s="1461"/>
      <c r="EI132" s="1461"/>
      <c r="EJ132" s="1461"/>
      <c r="EK132" s="1462"/>
      <c r="EL132" s="743"/>
      <c r="EM132" s="744"/>
      <c r="EN132" s="744"/>
      <c r="EO132" s="744"/>
      <c r="EP132" s="744"/>
      <c r="EQ132" s="744"/>
      <c r="ER132" s="744"/>
      <c r="ES132" s="744"/>
      <c r="ET132" s="744"/>
      <c r="EU132" s="744"/>
      <c r="EV132" s="744"/>
      <c r="EW132" s="745"/>
      <c r="EX132" s="727"/>
      <c r="EY132" s="727"/>
      <c r="EZ132" s="727"/>
      <c r="FA132" s="727"/>
      <c r="FB132" s="727"/>
      <c r="FC132" s="727"/>
      <c r="FD132" s="727"/>
      <c r="FE132" s="727"/>
      <c r="FF132" s="727"/>
      <c r="FG132" s="727"/>
      <c r="FH132" s="727"/>
      <c r="FI132" s="728"/>
      <c r="FJ132" s="478"/>
      <c r="FK132" s="994" t="s">
        <v>125</v>
      </c>
      <c r="FL132" s="995"/>
      <c r="FM132" s="995"/>
      <c r="FN132" s="995"/>
      <c r="FO132" s="991" t="str">
        <f>IF(入力シート!$I29="","",入力シート!$I29)</f>
        <v/>
      </c>
      <c r="FP132" s="991"/>
      <c r="FQ132" s="991"/>
      <c r="FR132" s="991"/>
      <c r="FS132" s="991"/>
      <c r="FT132" s="991"/>
      <c r="FU132" s="991"/>
      <c r="FV132" s="991"/>
      <c r="FW132" s="991"/>
      <c r="FX132" s="991"/>
      <c r="FY132" s="992" t="str">
        <f>IF(入力シート!$H29="","",入力シート!$H29)</f>
        <v/>
      </c>
      <c r="FZ132" s="992"/>
      <c r="GA132" s="992"/>
      <c r="GB132" s="992"/>
      <c r="GC132" s="992"/>
      <c r="GD132" s="992"/>
      <c r="GE132" s="992"/>
      <c r="GF132" s="992"/>
      <c r="GG132" s="992"/>
      <c r="GH132" s="992"/>
      <c r="GI132" s="992"/>
      <c r="GJ132" s="992"/>
      <c r="GK132" s="993"/>
    </row>
    <row r="133" spans="1:193" ht="4.5" customHeight="1" x14ac:dyDescent="0.15">
      <c r="A133" s="1128"/>
      <c r="B133" s="1127"/>
      <c r="C133" s="1127"/>
      <c r="D133" s="1127"/>
      <c r="E133" s="1127"/>
      <c r="F133" s="1127"/>
      <c r="G133" s="1127"/>
      <c r="H133" s="1127"/>
      <c r="I133" s="1127"/>
      <c r="J133" s="1127"/>
      <c r="K133" s="638"/>
      <c r="L133" s="638"/>
      <c r="M133" s="638"/>
      <c r="N133" s="638"/>
      <c r="O133" s="638"/>
      <c r="P133" s="638"/>
      <c r="Q133" s="638"/>
      <c r="R133" s="654"/>
      <c r="S133" s="654"/>
      <c r="T133" s="654"/>
      <c r="U133" s="654"/>
      <c r="V133" s="654"/>
      <c r="W133" s="654"/>
      <c r="X133" s="654"/>
      <c r="Y133" s="654"/>
      <c r="Z133" s="654"/>
      <c r="AA133" s="638"/>
      <c r="AB133" s="638"/>
      <c r="AC133" s="638"/>
      <c r="AD133" s="638"/>
      <c r="AE133" s="638"/>
      <c r="AF133" s="638"/>
      <c r="AG133" s="638"/>
      <c r="AH133" s="654"/>
      <c r="AI133" s="654"/>
      <c r="AJ133" s="654"/>
      <c r="AK133" s="654"/>
      <c r="AL133" s="654"/>
      <c r="AM133" s="654"/>
      <c r="AN133" s="654"/>
      <c r="AO133" s="654"/>
      <c r="AP133" s="654"/>
      <c r="AQ133" s="638"/>
      <c r="AR133" s="638"/>
      <c r="AS133" s="638"/>
      <c r="AT133" s="638"/>
      <c r="AU133" s="638"/>
      <c r="AV133" s="638"/>
      <c r="AW133" s="638"/>
      <c r="AX133" s="654"/>
      <c r="AY133" s="654"/>
      <c r="AZ133" s="654"/>
      <c r="BA133" s="654"/>
      <c r="BB133" s="654"/>
      <c r="BC133" s="654"/>
      <c r="BD133" s="654"/>
      <c r="BE133" s="654"/>
      <c r="BF133" s="747"/>
      <c r="BG133" s="474"/>
      <c r="BH133" s="474"/>
      <c r="BI133" s="505"/>
      <c r="BJ133" s="505"/>
      <c r="BK133" s="505"/>
      <c r="BL133" s="505"/>
      <c r="BM133" s="505"/>
      <c r="BN133" s="505"/>
      <c r="BO133" s="505"/>
      <c r="BP133" s="505"/>
      <c r="BQ133" s="505"/>
      <c r="BR133" s="505"/>
      <c r="BS133" s="505"/>
      <c r="BT133" s="505"/>
      <c r="BU133" s="505"/>
      <c r="BV133" s="505"/>
      <c r="BW133" s="505"/>
      <c r="BX133" s="505"/>
      <c r="BY133" s="505"/>
      <c r="BZ133" s="505"/>
      <c r="CA133" s="505"/>
      <c r="CB133" s="505"/>
      <c r="CC133" s="505"/>
      <c r="CD133" s="505"/>
      <c r="CE133" s="505"/>
      <c r="CF133" s="505"/>
      <c r="CG133" s="505"/>
      <c r="CH133" s="505"/>
      <c r="CI133" s="505"/>
      <c r="CJ133" s="505"/>
      <c r="CK133" s="505"/>
      <c r="CL133" s="505"/>
      <c r="CM133" s="505"/>
      <c r="CN133" s="505"/>
      <c r="CO133" s="505"/>
      <c r="CP133" s="505"/>
      <c r="CQ133" s="505"/>
      <c r="CR133" s="505"/>
      <c r="CT133" s="1294"/>
      <c r="CU133" s="1295"/>
      <c r="CV133" s="1295"/>
      <c r="CW133" s="1295"/>
      <c r="CX133" s="1295"/>
      <c r="CY133" s="1295"/>
      <c r="CZ133" s="1295"/>
      <c r="DA133" s="1296"/>
      <c r="DB133" s="1460"/>
      <c r="DC133" s="1461"/>
      <c r="DD133" s="1461"/>
      <c r="DE133" s="1461"/>
      <c r="DF133" s="1461"/>
      <c r="DG133" s="1461"/>
      <c r="DH133" s="1461"/>
      <c r="DI133" s="1461"/>
      <c r="DJ133" s="1461"/>
      <c r="DK133" s="1461"/>
      <c r="DL133" s="1461"/>
      <c r="DM133" s="1461"/>
      <c r="DN133" s="1461"/>
      <c r="DO133" s="1461"/>
      <c r="DP133" s="1461"/>
      <c r="DQ133" s="1461"/>
      <c r="DR133" s="1461"/>
      <c r="DS133" s="1461"/>
      <c r="DT133" s="1461"/>
      <c r="DU133" s="1461"/>
      <c r="DV133" s="1461"/>
      <c r="DW133" s="1461"/>
      <c r="DX133" s="1461"/>
      <c r="DY133" s="1461"/>
      <c r="DZ133" s="1461"/>
      <c r="EA133" s="1461"/>
      <c r="EB133" s="1461"/>
      <c r="EC133" s="1461"/>
      <c r="ED133" s="1461"/>
      <c r="EE133" s="1461"/>
      <c r="EF133" s="1461"/>
      <c r="EG133" s="1461"/>
      <c r="EH133" s="1461"/>
      <c r="EI133" s="1461"/>
      <c r="EJ133" s="1461"/>
      <c r="EK133" s="1462"/>
      <c r="EL133" s="743"/>
      <c r="EM133" s="744"/>
      <c r="EN133" s="744"/>
      <c r="EO133" s="744"/>
      <c r="EP133" s="744"/>
      <c r="EQ133" s="744"/>
      <c r="ER133" s="744"/>
      <c r="ES133" s="744"/>
      <c r="ET133" s="744"/>
      <c r="EU133" s="744"/>
      <c r="EV133" s="744"/>
      <c r="EW133" s="745"/>
      <c r="EX133" s="727"/>
      <c r="EY133" s="727"/>
      <c r="EZ133" s="727"/>
      <c r="FA133" s="727"/>
      <c r="FB133" s="727"/>
      <c r="FC133" s="727"/>
      <c r="FD133" s="727"/>
      <c r="FE133" s="727"/>
      <c r="FF133" s="727"/>
      <c r="FG133" s="727"/>
      <c r="FH133" s="727"/>
      <c r="FI133" s="728"/>
      <c r="FJ133" s="475"/>
      <c r="FK133" s="994"/>
      <c r="FL133" s="995"/>
      <c r="FM133" s="995"/>
      <c r="FN133" s="995"/>
      <c r="FO133" s="991"/>
      <c r="FP133" s="991"/>
      <c r="FQ133" s="991"/>
      <c r="FR133" s="991"/>
      <c r="FS133" s="991"/>
      <c r="FT133" s="991"/>
      <c r="FU133" s="991"/>
      <c r="FV133" s="991"/>
      <c r="FW133" s="991"/>
      <c r="FX133" s="991"/>
      <c r="FY133" s="992"/>
      <c r="FZ133" s="992"/>
      <c r="GA133" s="992"/>
      <c r="GB133" s="992"/>
      <c r="GC133" s="992"/>
      <c r="GD133" s="992"/>
      <c r="GE133" s="992"/>
      <c r="GF133" s="992"/>
      <c r="GG133" s="992"/>
      <c r="GH133" s="992"/>
      <c r="GI133" s="992"/>
      <c r="GJ133" s="992"/>
      <c r="GK133" s="993"/>
    </row>
    <row r="134" spans="1:193" ht="4.5" customHeight="1" x14ac:dyDescent="0.15">
      <c r="A134" s="1128"/>
      <c r="B134" s="1127"/>
      <c r="C134" s="1127"/>
      <c r="D134" s="1127"/>
      <c r="E134" s="1127"/>
      <c r="F134" s="1127"/>
      <c r="G134" s="1127"/>
      <c r="H134" s="1127"/>
      <c r="I134" s="1127"/>
      <c r="J134" s="1127"/>
      <c r="K134" s="638"/>
      <c r="L134" s="638"/>
      <c r="M134" s="638"/>
      <c r="N134" s="638"/>
      <c r="O134" s="638"/>
      <c r="P134" s="638"/>
      <c r="Q134" s="638"/>
      <c r="R134" s="654"/>
      <c r="S134" s="654"/>
      <c r="T134" s="654"/>
      <c r="U134" s="654"/>
      <c r="V134" s="654"/>
      <c r="W134" s="654"/>
      <c r="X134" s="654"/>
      <c r="Y134" s="654"/>
      <c r="Z134" s="654"/>
      <c r="AA134" s="638"/>
      <c r="AB134" s="638"/>
      <c r="AC134" s="638"/>
      <c r="AD134" s="638"/>
      <c r="AE134" s="638"/>
      <c r="AF134" s="638"/>
      <c r="AG134" s="638"/>
      <c r="AH134" s="654"/>
      <c r="AI134" s="654"/>
      <c r="AJ134" s="654"/>
      <c r="AK134" s="654"/>
      <c r="AL134" s="654"/>
      <c r="AM134" s="654"/>
      <c r="AN134" s="654"/>
      <c r="AO134" s="654"/>
      <c r="AP134" s="654"/>
      <c r="AQ134" s="638"/>
      <c r="AR134" s="638"/>
      <c r="AS134" s="638"/>
      <c r="AT134" s="638"/>
      <c r="AU134" s="638"/>
      <c r="AV134" s="638"/>
      <c r="AW134" s="638"/>
      <c r="AX134" s="654"/>
      <c r="AY134" s="654"/>
      <c r="AZ134" s="654"/>
      <c r="BA134" s="654"/>
      <c r="BB134" s="654"/>
      <c r="BC134" s="654"/>
      <c r="BD134" s="654"/>
      <c r="BE134" s="654"/>
      <c r="BF134" s="747"/>
      <c r="BG134" s="474"/>
      <c r="BH134" s="474"/>
      <c r="BI134" s="505"/>
      <c r="BJ134" s="505"/>
      <c r="BK134" s="505"/>
      <c r="BL134" s="505"/>
      <c r="BM134" s="505"/>
      <c r="BN134" s="505"/>
      <c r="BO134" s="505"/>
      <c r="BP134" s="505"/>
      <c r="BQ134" s="505"/>
      <c r="BR134" s="505"/>
      <c r="BS134" s="505"/>
      <c r="BT134" s="505"/>
      <c r="BU134" s="505"/>
      <c r="BV134" s="505"/>
      <c r="BW134" s="505"/>
      <c r="BX134" s="505"/>
      <c r="BY134" s="505"/>
      <c r="BZ134" s="505"/>
      <c r="CA134" s="505"/>
      <c r="CB134" s="505"/>
      <c r="CC134" s="505"/>
      <c r="CD134" s="505"/>
      <c r="CE134" s="505"/>
      <c r="CF134" s="505"/>
      <c r="CG134" s="505"/>
      <c r="CH134" s="505"/>
      <c r="CI134" s="505"/>
      <c r="CJ134" s="505"/>
      <c r="CK134" s="505"/>
      <c r="CL134" s="505"/>
      <c r="CM134" s="505"/>
      <c r="CN134" s="505"/>
      <c r="CO134" s="505"/>
      <c r="CP134" s="505"/>
      <c r="CQ134" s="505"/>
      <c r="CR134" s="505"/>
      <c r="CT134" s="1294"/>
      <c r="CU134" s="1295"/>
      <c r="CV134" s="1295"/>
      <c r="CW134" s="1295"/>
      <c r="CX134" s="1295"/>
      <c r="CY134" s="1295"/>
      <c r="CZ134" s="1295"/>
      <c r="DA134" s="1296"/>
      <c r="DB134" s="1460"/>
      <c r="DC134" s="1461"/>
      <c r="DD134" s="1461"/>
      <c r="DE134" s="1461"/>
      <c r="DF134" s="1461"/>
      <c r="DG134" s="1461"/>
      <c r="DH134" s="1461"/>
      <c r="DI134" s="1461"/>
      <c r="DJ134" s="1461"/>
      <c r="DK134" s="1461"/>
      <c r="DL134" s="1461"/>
      <c r="DM134" s="1461"/>
      <c r="DN134" s="1461"/>
      <c r="DO134" s="1461"/>
      <c r="DP134" s="1461"/>
      <c r="DQ134" s="1461"/>
      <c r="DR134" s="1461"/>
      <c r="DS134" s="1461"/>
      <c r="DT134" s="1461"/>
      <c r="DU134" s="1461"/>
      <c r="DV134" s="1461"/>
      <c r="DW134" s="1461"/>
      <c r="DX134" s="1461"/>
      <c r="DY134" s="1461"/>
      <c r="DZ134" s="1461"/>
      <c r="EA134" s="1461"/>
      <c r="EB134" s="1461"/>
      <c r="EC134" s="1461"/>
      <c r="ED134" s="1461"/>
      <c r="EE134" s="1461"/>
      <c r="EF134" s="1461"/>
      <c r="EG134" s="1461"/>
      <c r="EH134" s="1461"/>
      <c r="EI134" s="1461"/>
      <c r="EJ134" s="1461"/>
      <c r="EK134" s="1462"/>
      <c r="EL134" s="743"/>
      <c r="EM134" s="744"/>
      <c r="EN134" s="744"/>
      <c r="EO134" s="744"/>
      <c r="EP134" s="744"/>
      <c r="EQ134" s="744"/>
      <c r="ER134" s="744"/>
      <c r="ES134" s="744"/>
      <c r="ET134" s="744"/>
      <c r="EU134" s="744"/>
      <c r="EV134" s="744"/>
      <c r="EW134" s="745"/>
      <c r="EX134" s="727"/>
      <c r="EY134" s="727"/>
      <c r="EZ134" s="727"/>
      <c r="FA134" s="727"/>
      <c r="FB134" s="727"/>
      <c r="FC134" s="727"/>
      <c r="FD134" s="727"/>
      <c r="FE134" s="727"/>
      <c r="FF134" s="727"/>
      <c r="FG134" s="727"/>
      <c r="FH134" s="727"/>
      <c r="FI134" s="728"/>
      <c r="FJ134" s="475"/>
      <c r="FK134" s="994"/>
      <c r="FL134" s="995"/>
      <c r="FM134" s="995"/>
      <c r="FN134" s="995"/>
      <c r="FO134" s="991"/>
      <c r="FP134" s="991"/>
      <c r="FQ134" s="991"/>
      <c r="FR134" s="991"/>
      <c r="FS134" s="991"/>
      <c r="FT134" s="991"/>
      <c r="FU134" s="991"/>
      <c r="FV134" s="991"/>
      <c r="FW134" s="991"/>
      <c r="FX134" s="991"/>
      <c r="FY134" s="992"/>
      <c r="FZ134" s="992"/>
      <c r="GA134" s="992"/>
      <c r="GB134" s="992"/>
      <c r="GC134" s="992"/>
      <c r="GD134" s="992"/>
      <c r="GE134" s="992"/>
      <c r="GF134" s="992"/>
      <c r="GG134" s="992"/>
      <c r="GH134" s="992"/>
      <c r="GI134" s="992"/>
      <c r="GJ134" s="992"/>
      <c r="GK134" s="993"/>
    </row>
    <row r="135" spans="1:193" ht="4.5" customHeight="1" x14ac:dyDescent="0.15">
      <c r="A135" s="1128"/>
      <c r="B135" s="1127"/>
      <c r="C135" s="1127"/>
      <c r="D135" s="1127"/>
      <c r="E135" s="1127"/>
      <c r="F135" s="1127"/>
      <c r="G135" s="1127"/>
      <c r="H135" s="1127"/>
      <c r="I135" s="1127"/>
      <c r="J135" s="1127"/>
      <c r="K135" s="638"/>
      <c r="L135" s="638"/>
      <c r="M135" s="638"/>
      <c r="N135" s="638"/>
      <c r="O135" s="638"/>
      <c r="P135" s="638"/>
      <c r="Q135" s="638"/>
      <c r="R135" s="654"/>
      <c r="S135" s="654"/>
      <c r="T135" s="654"/>
      <c r="U135" s="654"/>
      <c r="V135" s="654"/>
      <c r="W135" s="654"/>
      <c r="X135" s="654"/>
      <c r="Y135" s="654"/>
      <c r="Z135" s="654"/>
      <c r="AA135" s="638"/>
      <c r="AB135" s="638"/>
      <c r="AC135" s="638"/>
      <c r="AD135" s="638"/>
      <c r="AE135" s="638"/>
      <c r="AF135" s="638"/>
      <c r="AG135" s="638"/>
      <c r="AH135" s="654"/>
      <c r="AI135" s="654"/>
      <c r="AJ135" s="654"/>
      <c r="AK135" s="654"/>
      <c r="AL135" s="654"/>
      <c r="AM135" s="654"/>
      <c r="AN135" s="654"/>
      <c r="AO135" s="654"/>
      <c r="AP135" s="654"/>
      <c r="AQ135" s="638"/>
      <c r="AR135" s="638"/>
      <c r="AS135" s="638"/>
      <c r="AT135" s="638"/>
      <c r="AU135" s="638"/>
      <c r="AV135" s="638"/>
      <c r="AW135" s="638"/>
      <c r="AX135" s="654"/>
      <c r="AY135" s="654"/>
      <c r="AZ135" s="654"/>
      <c r="BA135" s="654"/>
      <c r="BB135" s="654"/>
      <c r="BC135" s="654"/>
      <c r="BD135" s="654"/>
      <c r="BE135" s="654"/>
      <c r="BF135" s="747"/>
      <c r="BG135" s="474"/>
      <c r="BH135" s="474"/>
      <c r="BI135" s="505"/>
      <c r="BJ135" s="505"/>
      <c r="BK135" s="505"/>
      <c r="BL135" s="505"/>
      <c r="BM135" s="505"/>
      <c r="BN135" s="505"/>
      <c r="BO135" s="505"/>
      <c r="BP135" s="505"/>
      <c r="BQ135" s="505"/>
      <c r="BR135" s="505"/>
      <c r="BS135" s="505"/>
      <c r="BT135" s="505"/>
      <c r="BU135" s="505"/>
      <c r="BV135" s="505"/>
      <c r="BW135" s="505"/>
      <c r="BX135" s="505"/>
      <c r="BY135" s="505"/>
      <c r="BZ135" s="505"/>
      <c r="CA135" s="505"/>
      <c r="CB135" s="505"/>
      <c r="CC135" s="505"/>
      <c r="CD135" s="505"/>
      <c r="CE135" s="505"/>
      <c r="CF135" s="505"/>
      <c r="CG135" s="505"/>
      <c r="CH135" s="505"/>
      <c r="CI135" s="505"/>
      <c r="CJ135" s="505"/>
      <c r="CK135" s="505"/>
      <c r="CL135" s="505"/>
      <c r="CM135" s="505"/>
      <c r="CN135" s="505"/>
      <c r="CO135" s="505"/>
      <c r="CP135" s="505"/>
      <c r="CQ135" s="505"/>
      <c r="CR135" s="505"/>
      <c r="CT135" s="1294"/>
      <c r="CU135" s="1295"/>
      <c r="CV135" s="1295"/>
      <c r="CW135" s="1295"/>
      <c r="CX135" s="1295"/>
      <c r="CY135" s="1295"/>
      <c r="CZ135" s="1295"/>
      <c r="DA135" s="1296"/>
      <c r="DB135" s="1466"/>
      <c r="DC135" s="1467"/>
      <c r="DD135" s="1467"/>
      <c r="DE135" s="1467"/>
      <c r="DF135" s="1467"/>
      <c r="DG135" s="1467"/>
      <c r="DH135" s="1467"/>
      <c r="DI135" s="1467"/>
      <c r="DJ135" s="1467"/>
      <c r="DK135" s="1467"/>
      <c r="DL135" s="1467"/>
      <c r="DM135" s="1467"/>
      <c r="DN135" s="1467"/>
      <c r="DO135" s="1467"/>
      <c r="DP135" s="1467"/>
      <c r="DQ135" s="1467"/>
      <c r="DR135" s="1467"/>
      <c r="DS135" s="1467"/>
      <c r="DT135" s="1467"/>
      <c r="DU135" s="1467"/>
      <c r="DV135" s="1467"/>
      <c r="DW135" s="1467"/>
      <c r="DX135" s="1467"/>
      <c r="DY135" s="1467"/>
      <c r="DZ135" s="1467"/>
      <c r="EA135" s="1467"/>
      <c r="EB135" s="1467"/>
      <c r="EC135" s="1467"/>
      <c r="ED135" s="1467"/>
      <c r="EE135" s="1467"/>
      <c r="EF135" s="1467"/>
      <c r="EG135" s="1467"/>
      <c r="EH135" s="1467"/>
      <c r="EI135" s="1467"/>
      <c r="EJ135" s="1467"/>
      <c r="EK135" s="1468"/>
      <c r="EL135" s="749"/>
      <c r="EM135" s="750"/>
      <c r="EN135" s="750"/>
      <c r="EO135" s="750"/>
      <c r="EP135" s="750"/>
      <c r="EQ135" s="750"/>
      <c r="ER135" s="750"/>
      <c r="ES135" s="750"/>
      <c r="ET135" s="750"/>
      <c r="EU135" s="750"/>
      <c r="EV135" s="750"/>
      <c r="EW135" s="751"/>
      <c r="EX135" s="729"/>
      <c r="EY135" s="729"/>
      <c r="EZ135" s="729"/>
      <c r="FA135" s="729"/>
      <c r="FB135" s="729"/>
      <c r="FC135" s="729"/>
      <c r="FD135" s="729"/>
      <c r="FE135" s="729"/>
      <c r="FF135" s="729"/>
      <c r="FG135" s="729"/>
      <c r="FH135" s="729"/>
      <c r="FI135" s="730"/>
      <c r="FJ135" s="475"/>
      <c r="FK135" s="994"/>
      <c r="FL135" s="995"/>
      <c r="FM135" s="995"/>
      <c r="FN135" s="995"/>
      <c r="FO135" s="991"/>
      <c r="FP135" s="991"/>
      <c r="FQ135" s="991"/>
      <c r="FR135" s="991"/>
      <c r="FS135" s="991"/>
      <c r="FT135" s="991"/>
      <c r="FU135" s="991"/>
      <c r="FV135" s="991"/>
      <c r="FW135" s="991"/>
      <c r="FX135" s="991"/>
      <c r="FY135" s="992"/>
      <c r="FZ135" s="992"/>
      <c r="GA135" s="992"/>
      <c r="GB135" s="992"/>
      <c r="GC135" s="992"/>
      <c r="GD135" s="992"/>
      <c r="GE135" s="992"/>
      <c r="GF135" s="992"/>
      <c r="GG135" s="992"/>
      <c r="GH135" s="992"/>
      <c r="GI135" s="992"/>
      <c r="GJ135" s="992"/>
      <c r="GK135" s="993"/>
    </row>
    <row r="136" spans="1:193" ht="4.5" customHeight="1" x14ac:dyDescent="0.15">
      <c r="A136" s="1128"/>
      <c r="B136" s="1127"/>
      <c r="C136" s="1127"/>
      <c r="D136" s="1127"/>
      <c r="E136" s="1127"/>
      <c r="F136" s="1127"/>
      <c r="G136" s="1127"/>
      <c r="H136" s="1127"/>
      <c r="I136" s="1127"/>
      <c r="J136" s="1127"/>
      <c r="K136" s="638" t="s">
        <v>11</v>
      </c>
      <c r="L136" s="638"/>
      <c r="M136" s="638"/>
      <c r="N136" s="638"/>
      <c r="O136" s="638"/>
      <c r="P136" s="638"/>
      <c r="Q136" s="638"/>
      <c r="R136" s="654" t="str">
        <f>IF(入力シート!$F$56="","",入力シート!$F$56)</f>
        <v/>
      </c>
      <c r="S136" s="654"/>
      <c r="T136" s="654"/>
      <c r="U136" s="654"/>
      <c r="V136" s="654"/>
      <c r="W136" s="654"/>
      <c r="X136" s="654"/>
      <c r="Y136" s="654"/>
      <c r="Z136" s="654"/>
      <c r="AA136" s="638" t="s">
        <v>18</v>
      </c>
      <c r="AB136" s="638"/>
      <c r="AC136" s="638"/>
      <c r="AD136" s="638"/>
      <c r="AE136" s="638"/>
      <c r="AF136" s="638"/>
      <c r="AG136" s="638"/>
      <c r="AH136" s="654" t="str">
        <f>IF(入力シート!$G$56="","",入力シート!$G$56)</f>
        <v/>
      </c>
      <c r="AI136" s="654"/>
      <c r="AJ136" s="654"/>
      <c r="AK136" s="654"/>
      <c r="AL136" s="654"/>
      <c r="AM136" s="654"/>
      <c r="AN136" s="654"/>
      <c r="AO136" s="654"/>
      <c r="AP136" s="654"/>
      <c r="AQ136" s="638" t="s">
        <v>5</v>
      </c>
      <c r="AR136" s="638"/>
      <c r="AS136" s="638"/>
      <c r="AT136" s="638"/>
      <c r="AU136" s="638"/>
      <c r="AV136" s="638"/>
      <c r="AW136" s="638"/>
      <c r="AX136" s="654" t="str">
        <f>IF(入力シート!$H$56="","",入力シート!$H$56)</f>
        <v/>
      </c>
      <c r="AY136" s="654"/>
      <c r="AZ136" s="654"/>
      <c r="BA136" s="654"/>
      <c r="BB136" s="654"/>
      <c r="BC136" s="654"/>
      <c r="BD136" s="654"/>
      <c r="BE136" s="654"/>
      <c r="BF136" s="747"/>
      <c r="BG136" s="474"/>
      <c r="BH136" s="474"/>
      <c r="BI136" s="505"/>
      <c r="BJ136" s="505"/>
      <c r="BK136" s="505"/>
      <c r="BL136" s="505"/>
      <c r="BM136" s="505"/>
      <c r="BN136" s="505"/>
      <c r="BO136" s="505"/>
      <c r="BP136" s="505"/>
      <c r="BQ136" s="505"/>
      <c r="BR136" s="505"/>
      <c r="BS136" s="505"/>
      <c r="BT136" s="505"/>
      <c r="BU136" s="505"/>
      <c r="BV136" s="505"/>
      <c r="BW136" s="505"/>
      <c r="BX136" s="505"/>
      <c r="BY136" s="505"/>
      <c r="BZ136" s="505"/>
      <c r="CA136" s="505"/>
      <c r="CB136" s="505"/>
      <c r="CC136" s="505"/>
      <c r="CD136" s="505"/>
      <c r="CE136" s="505"/>
      <c r="CF136" s="505"/>
      <c r="CG136" s="505"/>
      <c r="CH136" s="505"/>
      <c r="CI136" s="505"/>
      <c r="CJ136" s="505"/>
      <c r="CK136" s="505"/>
      <c r="CL136" s="505"/>
      <c r="CM136" s="505"/>
      <c r="CN136" s="505"/>
      <c r="CO136" s="505"/>
      <c r="CP136" s="505"/>
      <c r="CQ136" s="505"/>
      <c r="CR136" s="505"/>
      <c r="CT136" s="1294"/>
      <c r="CU136" s="1295"/>
      <c r="CV136" s="1295"/>
      <c r="CW136" s="1295"/>
      <c r="CX136" s="1295"/>
      <c r="CY136" s="1295"/>
      <c r="CZ136" s="1295"/>
      <c r="DA136" s="1296"/>
      <c r="DB136" s="1074" t="s">
        <v>29</v>
      </c>
      <c r="DC136" s="946"/>
      <c r="DD136" s="946"/>
      <c r="DE136" s="946"/>
      <c r="DF136" s="946"/>
      <c r="DG136" s="1075"/>
      <c r="DH136" s="792" t="str">
        <f>入力シート!$O$90</f>
        <v/>
      </c>
      <c r="DI136" s="793"/>
      <c r="DJ136" s="793"/>
      <c r="DK136" s="793"/>
      <c r="DL136" s="793"/>
      <c r="DM136" s="793"/>
      <c r="DN136" s="793"/>
      <c r="DO136" s="793"/>
      <c r="DP136" s="793"/>
      <c r="DQ136" s="793"/>
      <c r="DR136" s="793"/>
      <c r="DS136" s="793"/>
      <c r="DT136" s="793"/>
      <c r="DU136" s="793"/>
      <c r="DV136" s="793"/>
      <c r="DW136" s="793"/>
      <c r="DX136" s="793"/>
      <c r="DY136" s="793"/>
      <c r="DZ136" s="793"/>
      <c r="EA136" s="793"/>
      <c r="EB136" s="793"/>
      <c r="EC136" s="793"/>
      <c r="ED136" s="793"/>
      <c r="EE136" s="793"/>
      <c r="EF136" s="794"/>
      <c r="EG136" s="638" t="s">
        <v>24</v>
      </c>
      <c r="EH136" s="720"/>
      <c r="EI136" s="720"/>
      <c r="EJ136" s="720"/>
      <c r="EK136" s="720"/>
      <c r="EL136" s="720"/>
      <c r="EM136" s="720"/>
      <c r="EN136" s="720"/>
      <c r="EO136" s="720"/>
      <c r="EP136" s="720"/>
      <c r="EQ136" s="720"/>
      <c r="ER136" s="720"/>
      <c r="ES136" s="720"/>
      <c r="ET136" s="720"/>
      <c r="EU136" s="720"/>
      <c r="EV136" s="720"/>
      <c r="EW136" s="720"/>
      <c r="EX136" s="638" t="s">
        <v>158</v>
      </c>
      <c r="EY136" s="638"/>
      <c r="EZ136" s="638"/>
      <c r="FA136" s="638"/>
      <c r="FB136" s="638"/>
      <c r="FC136" s="638"/>
      <c r="FD136" s="945" t="s">
        <v>195</v>
      </c>
      <c r="FE136" s="946"/>
      <c r="FF136" s="946"/>
      <c r="FG136" s="946"/>
      <c r="FH136" s="946"/>
      <c r="FI136" s="1077"/>
      <c r="FJ136" s="475"/>
      <c r="FK136" s="994"/>
      <c r="FL136" s="995"/>
      <c r="FM136" s="995"/>
      <c r="FN136" s="995"/>
      <c r="FO136" s="991"/>
      <c r="FP136" s="991"/>
      <c r="FQ136" s="991"/>
      <c r="FR136" s="991"/>
      <c r="FS136" s="991"/>
      <c r="FT136" s="991"/>
      <c r="FU136" s="991"/>
      <c r="FV136" s="991"/>
      <c r="FW136" s="991"/>
      <c r="FX136" s="991"/>
      <c r="FY136" s="992"/>
      <c r="FZ136" s="992"/>
      <c r="GA136" s="992"/>
      <c r="GB136" s="992"/>
      <c r="GC136" s="992"/>
      <c r="GD136" s="992"/>
      <c r="GE136" s="992"/>
      <c r="GF136" s="992"/>
      <c r="GG136" s="992"/>
      <c r="GH136" s="992"/>
      <c r="GI136" s="992"/>
      <c r="GJ136" s="992"/>
      <c r="GK136" s="993"/>
    </row>
    <row r="137" spans="1:193" ht="4.5" customHeight="1" x14ac:dyDescent="0.15">
      <c r="A137" s="1128"/>
      <c r="B137" s="1127"/>
      <c r="C137" s="1127"/>
      <c r="D137" s="1127"/>
      <c r="E137" s="1127"/>
      <c r="F137" s="1127"/>
      <c r="G137" s="1127"/>
      <c r="H137" s="1127"/>
      <c r="I137" s="1127"/>
      <c r="J137" s="1127"/>
      <c r="K137" s="638"/>
      <c r="L137" s="638"/>
      <c r="M137" s="638"/>
      <c r="N137" s="638"/>
      <c r="O137" s="638"/>
      <c r="P137" s="638"/>
      <c r="Q137" s="638"/>
      <c r="R137" s="654"/>
      <c r="S137" s="654"/>
      <c r="T137" s="654"/>
      <c r="U137" s="654"/>
      <c r="V137" s="654"/>
      <c r="W137" s="654"/>
      <c r="X137" s="654"/>
      <c r="Y137" s="654"/>
      <c r="Z137" s="654"/>
      <c r="AA137" s="638"/>
      <c r="AB137" s="638"/>
      <c r="AC137" s="638"/>
      <c r="AD137" s="638"/>
      <c r="AE137" s="638"/>
      <c r="AF137" s="638"/>
      <c r="AG137" s="638"/>
      <c r="AH137" s="654"/>
      <c r="AI137" s="654"/>
      <c r="AJ137" s="654"/>
      <c r="AK137" s="654"/>
      <c r="AL137" s="654"/>
      <c r="AM137" s="654"/>
      <c r="AN137" s="654"/>
      <c r="AO137" s="654"/>
      <c r="AP137" s="654"/>
      <c r="AQ137" s="638"/>
      <c r="AR137" s="638"/>
      <c r="AS137" s="638"/>
      <c r="AT137" s="638"/>
      <c r="AU137" s="638"/>
      <c r="AV137" s="638"/>
      <c r="AW137" s="638"/>
      <c r="AX137" s="654"/>
      <c r="AY137" s="654"/>
      <c r="AZ137" s="654"/>
      <c r="BA137" s="654"/>
      <c r="BB137" s="654"/>
      <c r="BC137" s="654"/>
      <c r="BD137" s="654"/>
      <c r="BE137" s="654"/>
      <c r="BF137" s="747"/>
      <c r="BG137" s="474"/>
      <c r="BH137" s="474"/>
      <c r="BI137" s="505"/>
      <c r="BJ137" s="505"/>
      <c r="BK137" s="505"/>
      <c r="BL137" s="505"/>
      <c r="BM137" s="505"/>
      <c r="BN137" s="505"/>
      <c r="BO137" s="505"/>
      <c r="BP137" s="505"/>
      <c r="BQ137" s="505"/>
      <c r="BR137" s="505"/>
      <c r="BS137" s="505"/>
      <c r="BT137" s="505"/>
      <c r="BU137" s="505"/>
      <c r="BV137" s="505"/>
      <c r="BW137" s="505"/>
      <c r="BX137" s="505"/>
      <c r="BY137" s="505"/>
      <c r="BZ137" s="505"/>
      <c r="CA137" s="505"/>
      <c r="CB137" s="505"/>
      <c r="CC137" s="505"/>
      <c r="CD137" s="505"/>
      <c r="CE137" s="505"/>
      <c r="CF137" s="505"/>
      <c r="CG137" s="505"/>
      <c r="CH137" s="505"/>
      <c r="CI137" s="505"/>
      <c r="CJ137" s="505"/>
      <c r="CK137" s="505"/>
      <c r="CL137" s="505"/>
      <c r="CM137" s="505"/>
      <c r="CN137" s="505"/>
      <c r="CO137" s="505"/>
      <c r="CP137" s="505"/>
      <c r="CQ137" s="505"/>
      <c r="CR137" s="505"/>
      <c r="CT137" s="1294"/>
      <c r="CU137" s="1295"/>
      <c r="CV137" s="1295"/>
      <c r="CW137" s="1295"/>
      <c r="CX137" s="1295"/>
      <c r="CY137" s="1295"/>
      <c r="CZ137" s="1295"/>
      <c r="DA137" s="1296"/>
      <c r="DB137" s="1074"/>
      <c r="DC137" s="946"/>
      <c r="DD137" s="946"/>
      <c r="DE137" s="946"/>
      <c r="DF137" s="946"/>
      <c r="DG137" s="1075"/>
      <c r="DH137" s="792"/>
      <c r="DI137" s="793"/>
      <c r="DJ137" s="793"/>
      <c r="DK137" s="793"/>
      <c r="DL137" s="793"/>
      <c r="DM137" s="793"/>
      <c r="DN137" s="793"/>
      <c r="DO137" s="793"/>
      <c r="DP137" s="793"/>
      <c r="DQ137" s="793"/>
      <c r="DR137" s="793"/>
      <c r="DS137" s="793"/>
      <c r="DT137" s="793"/>
      <c r="DU137" s="793"/>
      <c r="DV137" s="793"/>
      <c r="DW137" s="793"/>
      <c r="DX137" s="793"/>
      <c r="DY137" s="793"/>
      <c r="DZ137" s="793"/>
      <c r="EA137" s="793"/>
      <c r="EB137" s="793"/>
      <c r="EC137" s="793"/>
      <c r="ED137" s="793"/>
      <c r="EE137" s="793"/>
      <c r="EF137" s="794"/>
      <c r="EG137" s="720"/>
      <c r="EH137" s="720"/>
      <c r="EI137" s="720"/>
      <c r="EJ137" s="720"/>
      <c r="EK137" s="720"/>
      <c r="EL137" s="720"/>
      <c r="EM137" s="720"/>
      <c r="EN137" s="720"/>
      <c r="EO137" s="720"/>
      <c r="EP137" s="720"/>
      <c r="EQ137" s="720"/>
      <c r="ER137" s="720"/>
      <c r="ES137" s="720"/>
      <c r="ET137" s="720"/>
      <c r="EU137" s="720"/>
      <c r="EV137" s="720"/>
      <c r="EW137" s="720"/>
      <c r="EX137" s="638"/>
      <c r="EY137" s="638"/>
      <c r="EZ137" s="638"/>
      <c r="FA137" s="638"/>
      <c r="FB137" s="638"/>
      <c r="FC137" s="638"/>
      <c r="FD137" s="945"/>
      <c r="FE137" s="946"/>
      <c r="FF137" s="946"/>
      <c r="FG137" s="946"/>
      <c r="FH137" s="946"/>
      <c r="FI137" s="1077"/>
      <c r="FJ137" s="475"/>
      <c r="FK137" s="994" t="s">
        <v>126</v>
      </c>
      <c r="FL137" s="995"/>
      <c r="FM137" s="995"/>
      <c r="FN137" s="995"/>
      <c r="FO137" s="991" t="str">
        <f>IF(入力シート!$I30="","",入力シート!$I30)</f>
        <v/>
      </c>
      <c r="FP137" s="991"/>
      <c r="FQ137" s="991"/>
      <c r="FR137" s="991"/>
      <c r="FS137" s="991"/>
      <c r="FT137" s="991"/>
      <c r="FU137" s="991"/>
      <c r="FV137" s="991"/>
      <c r="FW137" s="991"/>
      <c r="FX137" s="991"/>
      <c r="FY137" s="992" t="str">
        <f>IF(入力シート!$H30="","",入力シート!$H30)</f>
        <v/>
      </c>
      <c r="FZ137" s="992"/>
      <c r="GA137" s="992"/>
      <c r="GB137" s="992"/>
      <c r="GC137" s="992"/>
      <c r="GD137" s="992"/>
      <c r="GE137" s="992"/>
      <c r="GF137" s="992"/>
      <c r="GG137" s="992"/>
      <c r="GH137" s="992"/>
      <c r="GI137" s="992"/>
      <c r="GJ137" s="992"/>
      <c r="GK137" s="993"/>
    </row>
    <row r="138" spans="1:193" ht="4.5" customHeight="1" x14ac:dyDescent="0.15">
      <c r="A138" s="1128"/>
      <c r="B138" s="1127"/>
      <c r="C138" s="1127"/>
      <c r="D138" s="1127"/>
      <c r="E138" s="1127"/>
      <c r="F138" s="1127"/>
      <c r="G138" s="1127"/>
      <c r="H138" s="1127"/>
      <c r="I138" s="1127"/>
      <c r="J138" s="1127"/>
      <c r="K138" s="638"/>
      <c r="L138" s="638"/>
      <c r="M138" s="638"/>
      <c r="N138" s="638"/>
      <c r="O138" s="638"/>
      <c r="P138" s="638"/>
      <c r="Q138" s="638"/>
      <c r="R138" s="654"/>
      <c r="S138" s="654"/>
      <c r="T138" s="654"/>
      <c r="U138" s="654"/>
      <c r="V138" s="654"/>
      <c r="W138" s="654"/>
      <c r="X138" s="654"/>
      <c r="Y138" s="654"/>
      <c r="Z138" s="654"/>
      <c r="AA138" s="638"/>
      <c r="AB138" s="638"/>
      <c r="AC138" s="638"/>
      <c r="AD138" s="638"/>
      <c r="AE138" s="638"/>
      <c r="AF138" s="638"/>
      <c r="AG138" s="638"/>
      <c r="AH138" s="654"/>
      <c r="AI138" s="654"/>
      <c r="AJ138" s="654"/>
      <c r="AK138" s="654"/>
      <c r="AL138" s="654"/>
      <c r="AM138" s="654"/>
      <c r="AN138" s="654"/>
      <c r="AO138" s="654"/>
      <c r="AP138" s="654"/>
      <c r="AQ138" s="638"/>
      <c r="AR138" s="638"/>
      <c r="AS138" s="638"/>
      <c r="AT138" s="638"/>
      <c r="AU138" s="638"/>
      <c r="AV138" s="638"/>
      <c r="AW138" s="638"/>
      <c r="AX138" s="654"/>
      <c r="AY138" s="654"/>
      <c r="AZ138" s="654"/>
      <c r="BA138" s="654"/>
      <c r="BB138" s="654"/>
      <c r="BC138" s="654"/>
      <c r="BD138" s="654"/>
      <c r="BE138" s="654"/>
      <c r="BF138" s="747"/>
      <c r="BG138" s="474"/>
      <c r="BH138" s="474"/>
      <c r="BI138" s="505"/>
      <c r="BJ138" s="505"/>
      <c r="BK138" s="505"/>
      <c r="BL138" s="505"/>
      <c r="BM138" s="505"/>
      <c r="BN138" s="505"/>
      <c r="BO138" s="505"/>
      <c r="BP138" s="505"/>
      <c r="BQ138" s="505"/>
      <c r="BR138" s="505"/>
      <c r="BS138" s="505"/>
      <c r="BT138" s="505"/>
      <c r="BU138" s="505"/>
      <c r="BV138" s="505"/>
      <c r="BW138" s="505"/>
      <c r="BX138" s="505"/>
      <c r="BY138" s="505"/>
      <c r="BZ138" s="505"/>
      <c r="CA138" s="505"/>
      <c r="CB138" s="505"/>
      <c r="CC138" s="505"/>
      <c r="CD138" s="505"/>
      <c r="CE138" s="505"/>
      <c r="CF138" s="505"/>
      <c r="CG138" s="505"/>
      <c r="CH138" s="505"/>
      <c r="CI138" s="505"/>
      <c r="CJ138" s="505"/>
      <c r="CK138" s="505"/>
      <c r="CL138" s="505"/>
      <c r="CM138" s="505"/>
      <c r="CN138" s="505"/>
      <c r="CO138" s="505"/>
      <c r="CP138" s="505"/>
      <c r="CQ138" s="505"/>
      <c r="CR138" s="505"/>
      <c r="CT138" s="1294"/>
      <c r="CU138" s="1295"/>
      <c r="CV138" s="1295"/>
      <c r="CW138" s="1295"/>
      <c r="CX138" s="1295"/>
      <c r="CY138" s="1295"/>
      <c r="CZ138" s="1295"/>
      <c r="DA138" s="1296"/>
      <c r="DB138" s="1074"/>
      <c r="DC138" s="946"/>
      <c r="DD138" s="946"/>
      <c r="DE138" s="946"/>
      <c r="DF138" s="946"/>
      <c r="DG138" s="1075"/>
      <c r="DH138" s="795"/>
      <c r="DI138" s="796"/>
      <c r="DJ138" s="796"/>
      <c r="DK138" s="796"/>
      <c r="DL138" s="796"/>
      <c r="DM138" s="796"/>
      <c r="DN138" s="796"/>
      <c r="DO138" s="796"/>
      <c r="DP138" s="796"/>
      <c r="DQ138" s="796"/>
      <c r="DR138" s="796"/>
      <c r="DS138" s="796"/>
      <c r="DT138" s="796"/>
      <c r="DU138" s="796"/>
      <c r="DV138" s="796"/>
      <c r="DW138" s="796"/>
      <c r="DX138" s="796"/>
      <c r="DY138" s="796"/>
      <c r="DZ138" s="796"/>
      <c r="EA138" s="796"/>
      <c r="EB138" s="796"/>
      <c r="EC138" s="796"/>
      <c r="ED138" s="796"/>
      <c r="EE138" s="796"/>
      <c r="EF138" s="797"/>
      <c r="EG138" s="720"/>
      <c r="EH138" s="720"/>
      <c r="EI138" s="720"/>
      <c r="EJ138" s="720"/>
      <c r="EK138" s="720"/>
      <c r="EL138" s="720"/>
      <c r="EM138" s="720"/>
      <c r="EN138" s="720"/>
      <c r="EO138" s="720"/>
      <c r="EP138" s="720"/>
      <c r="EQ138" s="720"/>
      <c r="ER138" s="720"/>
      <c r="ES138" s="720"/>
      <c r="ET138" s="720"/>
      <c r="EU138" s="720"/>
      <c r="EV138" s="720"/>
      <c r="EW138" s="720"/>
      <c r="EX138" s="638"/>
      <c r="EY138" s="638"/>
      <c r="EZ138" s="638"/>
      <c r="FA138" s="638"/>
      <c r="FB138" s="638"/>
      <c r="FC138" s="638"/>
      <c r="FD138" s="945"/>
      <c r="FE138" s="946"/>
      <c r="FF138" s="946"/>
      <c r="FG138" s="946"/>
      <c r="FH138" s="946"/>
      <c r="FI138" s="1077"/>
      <c r="FJ138" s="475"/>
      <c r="FK138" s="994"/>
      <c r="FL138" s="995"/>
      <c r="FM138" s="995"/>
      <c r="FN138" s="995"/>
      <c r="FO138" s="991"/>
      <c r="FP138" s="991"/>
      <c r="FQ138" s="991"/>
      <c r="FR138" s="991"/>
      <c r="FS138" s="991"/>
      <c r="FT138" s="991"/>
      <c r="FU138" s="991"/>
      <c r="FV138" s="991"/>
      <c r="FW138" s="991"/>
      <c r="FX138" s="991"/>
      <c r="FY138" s="992"/>
      <c r="FZ138" s="992"/>
      <c r="GA138" s="992"/>
      <c r="GB138" s="992"/>
      <c r="GC138" s="992"/>
      <c r="GD138" s="992"/>
      <c r="GE138" s="992"/>
      <c r="GF138" s="992"/>
      <c r="GG138" s="992"/>
      <c r="GH138" s="992"/>
      <c r="GI138" s="992"/>
      <c r="GJ138" s="992"/>
      <c r="GK138" s="993"/>
    </row>
    <row r="139" spans="1:193" ht="4.5" customHeight="1" x14ac:dyDescent="0.15">
      <c r="A139" s="1128"/>
      <c r="B139" s="1127"/>
      <c r="C139" s="1127"/>
      <c r="D139" s="1127"/>
      <c r="E139" s="1127"/>
      <c r="F139" s="1127"/>
      <c r="G139" s="1127"/>
      <c r="H139" s="1127"/>
      <c r="I139" s="1127"/>
      <c r="J139" s="1127"/>
      <c r="K139" s="638"/>
      <c r="L139" s="638"/>
      <c r="M139" s="638"/>
      <c r="N139" s="638"/>
      <c r="O139" s="638"/>
      <c r="P139" s="638"/>
      <c r="Q139" s="638"/>
      <c r="R139" s="654"/>
      <c r="S139" s="654"/>
      <c r="T139" s="654"/>
      <c r="U139" s="654"/>
      <c r="V139" s="654"/>
      <c r="W139" s="654"/>
      <c r="X139" s="654"/>
      <c r="Y139" s="654"/>
      <c r="Z139" s="654"/>
      <c r="AA139" s="638"/>
      <c r="AB139" s="638"/>
      <c r="AC139" s="638"/>
      <c r="AD139" s="638"/>
      <c r="AE139" s="638"/>
      <c r="AF139" s="638"/>
      <c r="AG139" s="638"/>
      <c r="AH139" s="654"/>
      <c r="AI139" s="654"/>
      <c r="AJ139" s="654"/>
      <c r="AK139" s="654"/>
      <c r="AL139" s="654"/>
      <c r="AM139" s="654"/>
      <c r="AN139" s="654"/>
      <c r="AO139" s="654"/>
      <c r="AP139" s="654"/>
      <c r="AQ139" s="638"/>
      <c r="AR139" s="638"/>
      <c r="AS139" s="638"/>
      <c r="AT139" s="638"/>
      <c r="AU139" s="638"/>
      <c r="AV139" s="638"/>
      <c r="AW139" s="638"/>
      <c r="AX139" s="654"/>
      <c r="AY139" s="654"/>
      <c r="AZ139" s="654"/>
      <c r="BA139" s="654"/>
      <c r="BB139" s="654"/>
      <c r="BC139" s="654"/>
      <c r="BD139" s="654"/>
      <c r="BE139" s="654"/>
      <c r="BF139" s="747"/>
      <c r="BG139" s="474"/>
      <c r="BH139" s="474"/>
      <c r="BI139" s="505"/>
      <c r="BJ139" s="505"/>
      <c r="BK139" s="505"/>
      <c r="BL139" s="505"/>
      <c r="BM139" s="505"/>
      <c r="BN139" s="505"/>
      <c r="BO139" s="505"/>
      <c r="BP139" s="505"/>
      <c r="BQ139" s="505"/>
      <c r="BR139" s="505"/>
      <c r="BS139" s="505"/>
      <c r="BT139" s="505"/>
      <c r="BU139" s="505"/>
      <c r="BV139" s="505"/>
      <c r="BW139" s="505"/>
      <c r="BX139" s="505"/>
      <c r="BY139" s="505"/>
      <c r="BZ139" s="505"/>
      <c r="CA139" s="505"/>
      <c r="CB139" s="505"/>
      <c r="CC139" s="505"/>
      <c r="CD139" s="505"/>
      <c r="CE139" s="505"/>
      <c r="CF139" s="505"/>
      <c r="CG139" s="505"/>
      <c r="CH139" s="505"/>
      <c r="CI139" s="505"/>
      <c r="CJ139" s="505"/>
      <c r="CK139" s="505"/>
      <c r="CL139" s="505"/>
      <c r="CM139" s="505"/>
      <c r="CN139" s="505"/>
      <c r="CO139" s="505"/>
      <c r="CP139" s="505"/>
      <c r="CQ139" s="505"/>
      <c r="CR139" s="505"/>
      <c r="CT139" s="1294"/>
      <c r="CU139" s="1295"/>
      <c r="CV139" s="1295"/>
      <c r="CW139" s="1295"/>
      <c r="CX139" s="1295"/>
      <c r="CY139" s="1295"/>
      <c r="CZ139" s="1295"/>
      <c r="DA139" s="1296"/>
      <c r="DB139" s="1061" t="s">
        <v>23</v>
      </c>
      <c r="DC139" s="1062"/>
      <c r="DD139" s="1062"/>
      <c r="DE139" s="1062"/>
      <c r="DF139" s="1062"/>
      <c r="DG139" s="1063"/>
      <c r="DH139" s="1070" t="str">
        <f>入力シート!$N$90</f>
        <v/>
      </c>
      <c r="DI139" s="1070"/>
      <c r="DJ139" s="1070"/>
      <c r="DK139" s="1070"/>
      <c r="DL139" s="1070"/>
      <c r="DM139" s="1070"/>
      <c r="DN139" s="1070"/>
      <c r="DO139" s="1070"/>
      <c r="DP139" s="1070"/>
      <c r="DQ139" s="1070"/>
      <c r="DR139" s="1070"/>
      <c r="DS139" s="1070"/>
      <c r="DT139" s="1070"/>
      <c r="DU139" s="1070"/>
      <c r="DV139" s="1070"/>
      <c r="DW139" s="1070"/>
      <c r="DX139" s="1070"/>
      <c r="DY139" s="1070"/>
      <c r="DZ139" s="1070"/>
      <c r="EA139" s="1070"/>
      <c r="EB139" s="1070"/>
      <c r="EC139" s="1070"/>
      <c r="ED139" s="1070"/>
      <c r="EE139" s="1070"/>
      <c r="EF139" s="1070"/>
      <c r="EG139" s="717" t="str">
        <f>入力シート!$Z$90</f>
        <v/>
      </c>
      <c r="EH139" s="718"/>
      <c r="EI139" s="718"/>
      <c r="EJ139" s="718"/>
      <c r="EK139" s="718"/>
      <c r="EL139" s="718"/>
      <c r="EM139" s="718"/>
      <c r="EN139" s="718"/>
      <c r="EO139" s="718"/>
      <c r="EP139" s="718"/>
      <c r="EQ139" s="718"/>
      <c r="ER139" s="718"/>
      <c r="ES139" s="718"/>
      <c r="ET139" s="718"/>
      <c r="EU139" s="718"/>
      <c r="EV139" s="718"/>
      <c r="EW139" s="718"/>
      <c r="EX139" s="719" t="str">
        <f>入力シート!$AM$90</f>
        <v/>
      </c>
      <c r="EY139" s="719"/>
      <c r="EZ139" s="719"/>
      <c r="FA139" s="719"/>
      <c r="FB139" s="719"/>
      <c r="FC139" s="719"/>
      <c r="FD139" s="1011" t="str">
        <f>入力シート!$AN$90</f>
        <v/>
      </c>
      <c r="FE139" s="879"/>
      <c r="FF139" s="879"/>
      <c r="FG139" s="879"/>
      <c r="FH139" s="879"/>
      <c r="FI139" s="809"/>
      <c r="FJ139" s="475"/>
      <c r="FK139" s="994"/>
      <c r="FL139" s="995"/>
      <c r="FM139" s="995"/>
      <c r="FN139" s="995"/>
      <c r="FO139" s="991"/>
      <c r="FP139" s="991"/>
      <c r="FQ139" s="991"/>
      <c r="FR139" s="991"/>
      <c r="FS139" s="991"/>
      <c r="FT139" s="991"/>
      <c r="FU139" s="991"/>
      <c r="FV139" s="991"/>
      <c r="FW139" s="991"/>
      <c r="FX139" s="991"/>
      <c r="FY139" s="992"/>
      <c r="FZ139" s="992"/>
      <c r="GA139" s="992"/>
      <c r="GB139" s="992"/>
      <c r="GC139" s="992"/>
      <c r="GD139" s="992"/>
      <c r="GE139" s="992"/>
      <c r="GF139" s="992"/>
      <c r="GG139" s="992"/>
      <c r="GH139" s="992"/>
      <c r="GI139" s="992"/>
      <c r="GJ139" s="992"/>
      <c r="GK139" s="993"/>
    </row>
    <row r="140" spans="1:193" ht="4.5" customHeight="1" x14ac:dyDescent="0.15">
      <c r="A140" s="1106" t="s">
        <v>215</v>
      </c>
      <c r="B140" s="1107"/>
      <c r="C140" s="1107"/>
      <c r="D140" s="1107"/>
      <c r="E140" s="1107"/>
      <c r="F140" s="1107"/>
      <c r="G140" s="1107"/>
      <c r="H140" s="1107"/>
      <c r="I140" s="1107"/>
      <c r="J140" s="1107"/>
      <c r="K140" s="1097" t="s">
        <v>216</v>
      </c>
      <c r="L140" s="1097"/>
      <c r="M140" s="1097"/>
      <c r="N140" s="1097"/>
      <c r="O140" s="1097"/>
      <c r="P140" s="1097"/>
      <c r="Q140" s="1097"/>
      <c r="R140" s="1097"/>
      <c r="S140" s="1097"/>
      <c r="T140" s="1097"/>
      <c r="U140" s="1097"/>
      <c r="V140" s="1097"/>
      <c r="W140" s="1097"/>
      <c r="X140" s="1097"/>
      <c r="Y140" s="1097"/>
      <c r="Z140" s="1097"/>
      <c r="AA140" s="1097"/>
      <c r="AB140" s="1097"/>
      <c r="AC140" s="1097"/>
      <c r="AD140" s="1097"/>
      <c r="AE140" s="1097"/>
      <c r="AF140" s="1097"/>
      <c r="AG140" s="1097"/>
      <c r="AH140" s="1097"/>
      <c r="AI140" s="1097"/>
      <c r="AJ140" s="1097"/>
      <c r="AK140" s="1097"/>
      <c r="AL140" s="1097"/>
      <c r="AM140" s="1097"/>
      <c r="AN140" s="1097"/>
      <c r="AO140" s="1097"/>
      <c r="AP140" s="1097"/>
      <c r="AQ140" s="1097"/>
      <c r="AR140" s="1097"/>
      <c r="AS140" s="1098"/>
      <c r="AT140" s="1099"/>
      <c r="AU140" s="1100" t="str">
        <f>IF(入力シート!$I$57="","",入力シート!$I$57)</f>
        <v/>
      </c>
      <c r="AV140" s="1101"/>
      <c r="AW140" s="1101"/>
      <c r="AX140" s="1101"/>
      <c r="AY140" s="1101"/>
      <c r="AZ140" s="1101"/>
      <c r="BA140" s="1101"/>
      <c r="BB140" s="1101"/>
      <c r="BC140" s="1101"/>
      <c r="BD140" s="1101"/>
      <c r="BE140" s="1101"/>
      <c r="BF140" s="1102"/>
      <c r="BG140" s="474"/>
      <c r="BH140" s="474"/>
      <c r="BI140" s="505"/>
      <c r="BJ140" s="505"/>
      <c r="BK140" s="505"/>
      <c r="BL140" s="505"/>
      <c r="BM140" s="505"/>
      <c r="BN140" s="505"/>
      <c r="BO140" s="505"/>
      <c r="BP140" s="505"/>
      <c r="BQ140" s="505"/>
      <c r="BR140" s="505"/>
      <c r="BS140" s="505"/>
      <c r="BT140" s="505"/>
      <c r="BU140" s="505"/>
      <c r="BV140" s="505"/>
      <c r="BW140" s="505"/>
      <c r="BX140" s="505"/>
      <c r="BY140" s="505"/>
      <c r="BZ140" s="505"/>
      <c r="CA140" s="505"/>
      <c r="CB140" s="505"/>
      <c r="CC140" s="505"/>
      <c r="CD140" s="505"/>
      <c r="CE140" s="505"/>
      <c r="CF140" s="505"/>
      <c r="CG140" s="505"/>
      <c r="CH140" s="505"/>
      <c r="CI140" s="505"/>
      <c r="CJ140" s="505"/>
      <c r="CK140" s="505"/>
      <c r="CL140" s="505"/>
      <c r="CM140" s="505"/>
      <c r="CN140" s="505"/>
      <c r="CO140" s="505"/>
      <c r="CP140" s="505"/>
      <c r="CQ140" s="505"/>
      <c r="CR140" s="505"/>
      <c r="CT140" s="1294"/>
      <c r="CU140" s="1295"/>
      <c r="CV140" s="1295"/>
      <c r="CW140" s="1295"/>
      <c r="CX140" s="1295"/>
      <c r="CY140" s="1295"/>
      <c r="CZ140" s="1295"/>
      <c r="DA140" s="1296"/>
      <c r="DB140" s="1064"/>
      <c r="DC140" s="1065"/>
      <c r="DD140" s="1065"/>
      <c r="DE140" s="1065"/>
      <c r="DF140" s="1065"/>
      <c r="DG140" s="1066"/>
      <c r="DH140" s="616"/>
      <c r="DI140" s="616"/>
      <c r="DJ140" s="616"/>
      <c r="DK140" s="616"/>
      <c r="DL140" s="616"/>
      <c r="DM140" s="616"/>
      <c r="DN140" s="616"/>
      <c r="DO140" s="616"/>
      <c r="DP140" s="616"/>
      <c r="DQ140" s="616"/>
      <c r="DR140" s="616"/>
      <c r="DS140" s="616"/>
      <c r="DT140" s="616"/>
      <c r="DU140" s="616"/>
      <c r="DV140" s="616"/>
      <c r="DW140" s="616"/>
      <c r="DX140" s="616"/>
      <c r="DY140" s="616"/>
      <c r="DZ140" s="616"/>
      <c r="EA140" s="616"/>
      <c r="EB140" s="616"/>
      <c r="EC140" s="616"/>
      <c r="ED140" s="616"/>
      <c r="EE140" s="616"/>
      <c r="EF140" s="616"/>
      <c r="EG140" s="718"/>
      <c r="EH140" s="718"/>
      <c r="EI140" s="718"/>
      <c r="EJ140" s="718"/>
      <c r="EK140" s="718"/>
      <c r="EL140" s="718"/>
      <c r="EM140" s="718"/>
      <c r="EN140" s="718"/>
      <c r="EO140" s="718"/>
      <c r="EP140" s="718"/>
      <c r="EQ140" s="718"/>
      <c r="ER140" s="718"/>
      <c r="ES140" s="718"/>
      <c r="ET140" s="718"/>
      <c r="EU140" s="718"/>
      <c r="EV140" s="718"/>
      <c r="EW140" s="718"/>
      <c r="EX140" s="719"/>
      <c r="EY140" s="719"/>
      <c r="EZ140" s="719"/>
      <c r="FA140" s="719"/>
      <c r="FB140" s="719"/>
      <c r="FC140" s="719"/>
      <c r="FD140" s="861"/>
      <c r="FE140" s="609"/>
      <c r="FF140" s="609"/>
      <c r="FG140" s="609"/>
      <c r="FH140" s="609"/>
      <c r="FI140" s="810"/>
      <c r="FJ140" s="475"/>
      <c r="FK140" s="994"/>
      <c r="FL140" s="995"/>
      <c r="FM140" s="995"/>
      <c r="FN140" s="995"/>
      <c r="FO140" s="991"/>
      <c r="FP140" s="991"/>
      <c r="FQ140" s="991"/>
      <c r="FR140" s="991"/>
      <c r="FS140" s="991"/>
      <c r="FT140" s="991"/>
      <c r="FU140" s="991"/>
      <c r="FV140" s="991"/>
      <c r="FW140" s="991"/>
      <c r="FX140" s="991"/>
      <c r="FY140" s="992"/>
      <c r="FZ140" s="992"/>
      <c r="GA140" s="992"/>
      <c r="GB140" s="992"/>
      <c r="GC140" s="992"/>
      <c r="GD140" s="992"/>
      <c r="GE140" s="992"/>
      <c r="GF140" s="992"/>
      <c r="GG140" s="992"/>
      <c r="GH140" s="992"/>
      <c r="GI140" s="992"/>
      <c r="GJ140" s="992"/>
      <c r="GK140" s="993"/>
    </row>
    <row r="141" spans="1:193" ht="4.5" customHeight="1" x14ac:dyDescent="0.15">
      <c r="A141" s="1108"/>
      <c r="B141" s="1107"/>
      <c r="C141" s="1107"/>
      <c r="D141" s="1107"/>
      <c r="E141" s="1107"/>
      <c r="F141" s="1107"/>
      <c r="G141" s="1107"/>
      <c r="H141" s="1107"/>
      <c r="I141" s="1107"/>
      <c r="J141" s="1107"/>
      <c r="K141" s="1097"/>
      <c r="L141" s="1097"/>
      <c r="M141" s="1097"/>
      <c r="N141" s="1097"/>
      <c r="O141" s="1097"/>
      <c r="P141" s="1097"/>
      <c r="Q141" s="1097"/>
      <c r="R141" s="1097"/>
      <c r="S141" s="1097"/>
      <c r="T141" s="1097"/>
      <c r="U141" s="1097"/>
      <c r="V141" s="1097"/>
      <c r="W141" s="1097"/>
      <c r="X141" s="1097"/>
      <c r="Y141" s="1097"/>
      <c r="Z141" s="1097"/>
      <c r="AA141" s="1097"/>
      <c r="AB141" s="1097"/>
      <c r="AC141" s="1097"/>
      <c r="AD141" s="1097"/>
      <c r="AE141" s="1097"/>
      <c r="AF141" s="1097"/>
      <c r="AG141" s="1097"/>
      <c r="AH141" s="1097"/>
      <c r="AI141" s="1097"/>
      <c r="AJ141" s="1097"/>
      <c r="AK141" s="1097"/>
      <c r="AL141" s="1097"/>
      <c r="AM141" s="1097"/>
      <c r="AN141" s="1097"/>
      <c r="AO141" s="1097"/>
      <c r="AP141" s="1097"/>
      <c r="AQ141" s="1097"/>
      <c r="AR141" s="1097"/>
      <c r="AS141" s="1098"/>
      <c r="AT141" s="1099"/>
      <c r="AU141" s="1100"/>
      <c r="AV141" s="1101"/>
      <c r="AW141" s="1101"/>
      <c r="AX141" s="1101"/>
      <c r="AY141" s="1101"/>
      <c r="AZ141" s="1101"/>
      <c r="BA141" s="1101"/>
      <c r="BB141" s="1101"/>
      <c r="BC141" s="1101"/>
      <c r="BD141" s="1101"/>
      <c r="BE141" s="1101"/>
      <c r="BF141" s="1102"/>
      <c r="BG141" s="474"/>
      <c r="BH141" s="474"/>
      <c r="BI141" s="505"/>
      <c r="BJ141" s="505"/>
      <c r="BK141" s="505"/>
      <c r="BL141" s="505"/>
      <c r="BM141" s="505"/>
      <c r="BN141" s="505"/>
      <c r="BO141" s="505"/>
      <c r="BP141" s="505"/>
      <c r="BQ141" s="505"/>
      <c r="BR141" s="505"/>
      <c r="BS141" s="505"/>
      <c r="BT141" s="505"/>
      <c r="BU141" s="505"/>
      <c r="BV141" s="505"/>
      <c r="BW141" s="505"/>
      <c r="BX141" s="505"/>
      <c r="BY141" s="505"/>
      <c r="BZ141" s="505"/>
      <c r="CA141" s="505"/>
      <c r="CB141" s="505"/>
      <c r="CC141" s="505"/>
      <c r="CD141" s="505"/>
      <c r="CE141" s="505"/>
      <c r="CF141" s="505"/>
      <c r="CG141" s="505"/>
      <c r="CH141" s="505"/>
      <c r="CI141" s="505"/>
      <c r="CJ141" s="505"/>
      <c r="CK141" s="505"/>
      <c r="CL141" s="505"/>
      <c r="CM141" s="505"/>
      <c r="CN141" s="505"/>
      <c r="CO141" s="505"/>
      <c r="CP141" s="505"/>
      <c r="CQ141" s="505"/>
      <c r="CR141" s="505"/>
      <c r="CT141" s="1294"/>
      <c r="CU141" s="1295"/>
      <c r="CV141" s="1295"/>
      <c r="CW141" s="1295"/>
      <c r="CX141" s="1295"/>
      <c r="CY141" s="1295"/>
      <c r="CZ141" s="1295"/>
      <c r="DA141" s="1296"/>
      <c r="DB141" s="1064"/>
      <c r="DC141" s="1065"/>
      <c r="DD141" s="1065"/>
      <c r="DE141" s="1065"/>
      <c r="DF141" s="1065"/>
      <c r="DG141" s="1066"/>
      <c r="DH141" s="616"/>
      <c r="DI141" s="616"/>
      <c r="DJ141" s="616"/>
      <c r="DK141" s="616"/>
      <c r="DL141" s="616"/>
      <c r="DM141" s="616"/>
      <c r="DN141" s="616"/>
      <c r="DO141" s="616"/>
      <c r="DP141" s="616"/>
      <c r="DQ141" s="616"/>
      <c r="DR141" s="616"/>
      <c r="DS141" s="616"/>
      <c r="DT141" s="616"/>
      <c r="DU141" s="616"/>
      <c r="DV141" s="616"/>
      <c r="DW141" s="616"/>
      <c r="DX141" s="616"/>
      <c r="DY141" s="616"/>
      <c r="DZ141" s="616"/>
      <c r="EA141" s="616"/>
      <c r="EB141" s="616"/>
      <c r="EC141" s="616"/>
      <c r="ED141" s="616"/>
      <c r="EE141" s="616"/>
      <c r="EF141" s="616"/>
      <c r="EG141" s="718"/>
      <c r="EH141" s="718"/>
      <c r="EI141" s="718"/>
      <c r="EJ141" s="718"/>
      <c r="EK141" s="718"/>
      <c r="EL141" s="718"/>
      <c r="EM141" s="718"/>
      <c r="EN141" s="718"/>
      <c r="EO141" s="718"/>
      <c r="EP141" s="718"/>
      <c r="EQ141" s="718"/>
      <c r="ER141" s="718"/>
      <c r="ES141" s="718"/>
      <c r="ET141" s="718"/>
      <c r="EU141" s="718"/>
      <c r="EV141" s="718"/>
      <c r="EW141" s="718"/>
      <c r="EX141" s="719"/>
      <c r="EY141" s="719"/>
      <c r="EZ141" s="719"/>
      <c r="FA141" s="719"/>
      <c r="FB141" s="719"/>
      <c r="FC141" s="719"/>
      <c r="FD141" s="861"/>
      <c r="FE141" s="609"/>
      <c r="FF141" s="609"/>
      <c r="FG141" s="609"/>
      <c r="FH141" s="609"/>
      <c r="FI141" s="810"/>
      <c r="FJ141" s="479"/>
      <c r="FK141" s="994"/>
      <c r="FL141" s="995"/>
      <c r="FM141" s="995"/>
      <c r="FN141" s="995"/>
      <c r="FO141" s="991"/>
      <c r="FP141" s="991"/>
      <c r="FQ141" s="991"/>
      <c r="FR141" s="991"/>
      <c r="FS141" s="991"/>
      <c r="FT141" s="991"/>
      <c r="FU141" s="991"/>
      <c r="FV141" s="991"/>
      <c r="FW141" s="991"/>
      <c r="FX141" s="991"/>
      <c r="FY141" s="992"/>
      <c r="FZ141" s="992"/>
      <c r="GA141" s="992"/>
      <c r="GB141" s="992"/>
      <c r="GC141" s="992"/>
      <c r="GD141" s="992"/>
      <c r="GE141" s="992"/>
      <c r="GF141" s="992"/>
      <c r="GG141" s="992"/>
      <c r="GH141" s="992"/>
      <c r="GI141" s="992"/>
      <c r="GJ141" s="992"/>
      <c r="GK141" s="993"/>
    </row>
    <row r="142" spans="1:193" ht="4.5" customHeight="1" x14ac:dyDescent="0.15">
      <c r="A142" s="1108"/>
      <c r="B142" s="1107"/>
      <c r="C142" s="1107"/>
      <c r="D142" s="1107"/>
      <c r="E142" s="1107"/>
      <c r="F142" s="1107"/>
      <c r="G142" s="1107"/>
      <c r="H142" s="1107"/>
      <c r="I142" s="1107"/>
      <c r="J142" s="1107"/>
      <c r="K142" s="1097"/>
      <c r="L142" s="1097"/>
      <c r="M142" s="1097"/>
      <c r="N142" s="1097"/>
      <c r="O142" s="1097"/>
      <c r="P142" s="1097"/>
      <c r="Q142" s="1097"/>
      <c r="R142" s="1097"/>
      <c r="S142" s="1097"/>
      <c r="T142" s="1097"/>
      <c r="U142" s="1097"/>
      <c r="V142" s="1097"/>
      <c r="W142" s="1097"/>
      <c r="X142" s="1097"/>
      <c r="Y142" s="1097"/>
      <c r="Z142" s="1097"/>
      <c r="AA142" s="1097"/>
      <c r="AB142" s="1097"/>
      <c r="AC142" s="1097"/>
      <c r="AD142" s="1097"/>
      <c r="AE142" s="1097"/>
      <c r="AF142" s="1097"/>
      <c r="AG142" s="1097"/>
      <c r="AH142" s="1097"/>
      <c r="AI142" s="1097"/>
      <c r="AJ142" s="1097"/>
      <c r="AK142" s="1097"/>
      <c r="AL142" s="1097"/>
      <c r="AM142" s="1097"/>
      <c r="AN142" s="1097"/>
      <c r="AO142" s="1097"/>
      <c r="AP142" s="1097"/>
      <c r="AQ142" s="1097"/>
      <c r="AR142" s="1097"/>
      <c r="AS142" s="1098"/>
      <c r="AT142" s="1099"/>
      <c r="AU142" s="1100"/>
      <c r="AV142" s="1101"/>
      <c r="AW142" s="1101"/>
      <c r="AX142" s="1101"/>
      <c r="AY142" s="1101"/>
      <c r="AZ142" s="1101"/>
      <c r="BA142" s="1101"/>
      <c r="BB142" s="1101"/>
      <c r="BC142" s="1101"/>
      <c r="BD142" s="1101"/>
      <c r="BE142" s="1101"/>
      <c r="BF142" s="1102"/>
      <c r="BG142" s="474"/>
      <c r="BH142" s="474"/>
      <c r="BI142" s="505"/>
      <c r="BJ142" s="505"/>
      <c r="BK142" s="505"/>
      <c r="BL142" s="505"/>
      <c r="BM142" s="505"/>
      <c r="BN142" s="505"/>
      <c r="BO142" s="505"/>
      <c r="BP142" s="505"/>
      <c r="BQ142" s="505"/>
      <c r="BR142" s="505"/>
      <c r="BS142" s="505"/>
      <c r="BT142" s="505"/>
      <c r="BU142" s="505"/>
      <c r="BV142" s="505"/>
      <c r="BW142" s="505"/>
      <c r="BX142" s="505"/>
      <c r="BY142" s="505"/>
      <c r="BZ142" s="505"/>
      <c r="CA142" s="505"/>
      <c r="CB142" s="505"/>
      <c r="CC142" s="505"/>
      <c r="CD142" s="505"/>
      <c r="CE142" s="505"/>
      <c r="CF142" s="505"/>
      <c r="CG142" s="505"/>
      <c r="CH142" s="505"/>
      <c r="CI142" s="505"/>
      <c r="CJ142" s="505"/>
      <c r="CK142" s="505"/>
      <c r="CL142" s="505"/>
      <c r="CM142" s="505"/>
      <c r="CN142" s="505"/>
      <c r="CO142" s="505"/>
      <c r="CP142" s="505"/>
      <c r="CQ142" s="505"/>
      <c r="CR142" s="505"/>
      <c r="CT142" s="1294"/>
      <c r="CU142" s="1295"/>
      <c r="CV142" s="1295"/>
      <c r="CW142" s="1295"/>
      <c r="CX142" s="1295"/>
      <c r="CY142" s="1295"/>
      <c r="CZ142" s="1295"/>
      <c r="DA142" s="1296"/>
      <c r="DB142" s="1064"/>
      <c r="DC142" s="1065"/>
      <c r="DD142" s="1065"/>
      <c r="DE142" s="1065"/>
      <c r="DF142" s="1065"/>
      <c r="DG142" s="1066"/>
      <c r="DH142" s="616"/>
      <c r="DI142" s="616"/>
      <c r="DJ142" s="616"/>
      <c r="DK142" s="616"/>
      <c r="DL142" s="616"/>
      <c r="DM142" s="616"/>
      <c r="DN142" s="616"/>
      <c r="DO142" s="616"/>
      <c r="DP142" s="616"/>
      <c r="DQ142" s="616"/>
      <c r="DR142" s="616"/>
      <c r="DS142" s="616"/>
      <c r="DT142" s="616"/>
      <c r="DU142" s="616"/>
      <c r="DV142" s="616"/>
      <c r="DW142" s="616"/>
      <c r="DX142" s="616"/>
      <c r="DY142" s="616"/>
      <c r="DZ142" s="616"/>
      <c r="EA142" s="616"/>
      <c r="EB142" s="616"/>
      <c r="EC142" s="616"/>
      <c r="ED142" s="616"/>
      <c r="EE142" s="616"/>
      <c r="EF142" s="616"/>
      <c r="EG142" s="718"/>
      <c r="EH142" s="718"/>
      <c r="EI142" s="718"/>
      <c r="EJ142" s="718"/>
      <c r="EK142" s="718"/>
      <c r="EL142" s="718"/>
      <c r="EM142" s="718"/>
      <c r="EN142" s="718"/>
      <c r="EO142" s="718"/>
      <c r="EP142" s="718"/>
      <c r="EQ142" s="718"/>
      <c r="ER142" s="718"/>
      <c r="ES142" s="718"/>
      <c r="ET142" s="718"/>
      <c r="EU142" s="718"/>
      <c r="EV142" s="718"/>
      <c r="EW142" s="718"/>
      <c r="EX142" s="719"/>
      <c r="EY142" s="719"/>
      <c r="EZ142" s="719"/>
      <c r="FA142" s="719"/>
      <c r="FB142" s="719"/>
      <c r="FC142" s="719"/>
      <c r="FD142" s="861"/>
      <c r="FE142" s="609"/>
      <c r="FF142" s="609"/>
      <c r="FG142" s="609"/>
      <c r="FH142" s="609"/>
      <c r="FI142" s="810"/>
      <c r="FJ142" s="479"/>
      <c r="FK142" s="994" t="s">
        <v>127</v>
      </c>
      <c r="FL142" s="995"/>
      <c r="FM142" s="995"/>
      <c r="FN142" s="995"/>
      <c r="FO142" s="991" t="str">
        <f>IF(入力シート!$I31="","",入力シート!$I31)</f>
        <v/>
      </c>
      <c r="FP142" s="991"/>
      <c r="FQ142" s="991"/>
      <c r="FR142" s="991"/>
      <c r="FS142" s="991"/>
      <c r="FT142" s="991"/>
      <c r="FU142" s="991"/>
      <c r="FV142" s="991"/>
      <c r="FW142" s="991"/>
      <c r="FX142" s="991"/>
      <c r="FY142" s="992" t="str">
        <f>IF(入力シート!$H31="","",入力シート!$H31)</f>
        <v/>
      </c>
      <c r="FZ142" s="992"/>
      <c r="GA142" s="992"/>
      <c r="GB142" s="992"/>
      <c r="GC142" s="992"/>
      <c r="GD142" s="992"/>
      <c r="GE142" s="992"/>
      <c r="GF142" s="992"/>
      <c r="GG142" s="992"/>
      <c r="GH142" s="992"/>
      <c r="GI142" s="992"/>
      <c r="GJ142" s="992"/>
      <c r="GK142" s="993"/>
    </row>
    <row r="143" spans="1:193" ht="4.5" customHeight="1" x14ac:dyDescent="0.15">
      <c r="A143" s="1108"/>
      <c r="B143" s="1107"/>
      <c r="C143" s="1107"/>
      <c r="D143" s="1107"/>
      <c r="E143" s="1107"/>
      <c r="F143" s="1107"/>
      <c r="G143" s="1107"/>
      <c r="H143" s="1107"/>
      <c r="I143" s="1107"/>
      <c r="J143" s="1107"/>
      <c r="K143" s="1097"/>
      <c r="L143" s="1097"/>
      <c r="M143" s="1097"/>
      <c r="N143" s="1097"/>
      <c r="O143" s="1097"/>
      <c r="P143" s="1097"/>
      <c r="Q143" s="1097"/>
      <c r="R143" s="1097"/>
      <c r="S143" s="1097"/>
      <c r="T143" s="1097"/>
      <c r="U143" s="1097"/>
      <c r="V143" s="1097"/>
      <c r="W143" s="1097"/>
      <c r="X143" s="1097"/>
      <c r="Y143" s="1097"/>
      <c r="Z143" s="1097"/>
      <c r="AA143" s="1097"/>
      <c r="AB143" s="1097"/>
      <c r="AC143" s="1097"/>
      <c r="AD143" s="1097"/>
      <c r="AE143" s="1097"/>
      <c r="AF143" s="1097"/>
      <c r="AG143" s="1097"/>
      <c r="AH143" s="1097"/>
      <c r="AI143" s="1097"/>
      <c r="AJ143" s="1097"/>
      <c r="AK143" s="1097"/>
      <c r="AL143" s="1097"/>
      <c r="AM143" s="1097"/>
      <c r="AN143" s="1097"/>
      <c r="AO143" s="1097"/>
      <c r="AP143" s="1097"/>
      <c r="AQ143" s="1097"/>
      <c r="AR143" s="1097"/>
      <c r="AS143" s="1098"/>
      <c r="AT143" s="1099"/>
      <c r="AU143" s="1100"/>
      <c r="AV143" s="1101"/>
      <c r="AW143" s="1101"/>
      <c r="AX143" s="1101"/>
      <c r="AY143" s="1101"/>
      <c r="AZ143" s="1101"/>
      <c r="BA143" s="1101"/>
      <c r="BB143" s="1101"/>
      <c r="BC143" s="1101"/>
      <c r="BD143" s="1101"/>
      <c r="BE143" s="1101"/>
      <c r="BF143" s="1102"/>
      <c r="BG143" s="474"/>
      <c r="BH143" s="474"/>
      <c r="BI143" s="505"/>
      <c r="BJ143" s="505"/>
      <c r="BK143" s="505"/>
      <c r="BL143" s="505"/>
      <c r="BM143" s="505"/>
      <c r="BN143" s="505"/>
      <c r="BO143" s="505"/>
      <c r="BP143" s="505"/>
      <c r="BQ143" s="505"/>
      <c r="BR143" s="505"/>
      <c r="BS143" s="505"/>
      <c r="BT143" s="505"/>
      <c r="BU143" s="505"/>
      <c r="BV143" s="505"/>
      <c r="BW143" s="505"/>
      <c r="BX143" s="505"/>
      <c r="BY143" s="505"/>
      <c r="BZ143" s="505"/>
      <c r="CA143" s="505"/>
      <c r="CB143" s="505"/>
      <c r="CC143" s="505"/>
      <c r="CD143" s="505"/>
      <c r="CE143" s="505"/>
      <c r="CF143" s="505"/>
      <c r="CG143" s="505"/>
      <c r="CH143" s="505"/>
      <c r="CI143" s="505"/>
      <c r="CJ143" s="505"/>
      <c r="CK143" s="505"/>
      <c r="CL143" s="505"/>
      <c r="CM143" s="505"/>
      <c r="CN143" s="505"/>
      <c r="CO143" s="505"/>
      <c r="CP143" s="505"/>
      <c r="CQ143" s="505"/>
      <c r="CR143" s="505"/>
      <c r="CT143" s="1294"/>
      <c r="CU143" s="1295"/>
      <c r="CV143" s="1295"/>
      <c r="CW143" s="1295"/>
      <c r="CX143" s="1295"/>
      <c r="CY143" s="1295"/>
      <c r="CZ143" s="1295"/>
      <c r="DA143" s="1296"/>
      <c r="DB143" s="1064"/>
      <c r="DC143" s="1065"/>
      <c r="DD143" s="1065"/>
      <c r="DE143" s="1065"/>
      <c r="DF143" s="1065"/>
      <c r="DG143" s="1066"/>
      <c r="DH143" s="616"/>
      <c r="DI143" s="616"/>
      <c r="DJ143" s="616"/>
      <c r="DK143" s="616"/>
      <c r="DL143" s="616"/>
      <c r="DM143" s="616"/>
      <c r="DN143" s="616"/>
      <c r="DO143" s="616"/>
      <c r="DP143" s="616"/>
      <c r="DQ143" s="616"/>
      <c r="DR143" s="616"/>
      <c r="DS143" s="616"/>
      <c r="DT143" s="616"/>
      <c r="DU143" s="616"/>
      <c r="DV143" s="616"/>
      <c r="DW143" s="616"/>
      <c r="DX143" s="616"/>
      <c r="DY143" s="616"/>
      <c r="DZ143" s="616"/>
      <c r="EA143" s="616"/>
      <c r="EB143" s="616"/>
      <c r="EC143" s="616"/>
      <c r="ED143" s="616"/>
      <c r="EE143" s="616"/>
      <c r="EF143" s="616"/>
      <c r="EG143" s="718"/>
      <c r="EH143" s="718"/>
      <c r="EI143" s="718"/>
      <c r="EJ143" s="718"/>
      <c r="EK143" s="718"/>
      <c r="EL143" s="718"/>
      <c r="EM143" s="718"/>
      <c r="EN143" s="718"/>
      <c r="EO143" s="718"/>
      <c r="EP143" s="718"/>
      <c r="EQ143" s="718"/>
      <c r="ER143" s="718"/>
      <c r="ES143" s="718"/>
      <c r="ET143" s="718"/>
      <c r="EU143" s="718"/>
      <c r="EV143" s="718"/>
      <c r="EW143" s="718"/>
      <c r="EX143" s="719"/>
      <c r="EY143" s="719"/>
      <c r="EZ143" s="719"/>
      <c r="FA143" s="719"/>
      <c r="FB143" s="719"/>
      <c r="FC143" s="719"/>
      <c r="FD143" s="861"/>
      <c r="FE143" s="609"/>
      <c r="FF143" s="609"/>
      <c r="FG143" s="609"/>
      <c r="FH143" s="609"/>
      <c r="FI143" s="810"/>
      <c r="FJ143" s="479"/>
      <c r="FK143" s="994"/>
      <c r="FL143" s="995"/>
      <c r="FM143" s="995"/>
      <c r="FN143" s="995"/>
      <c r="FO143" s="991"/>
      <c r="FP143" s="991"/>
      <c r="FQ143" s="991"/>
      <c r="FR143" s="991"/>
      <c r="FS143" s="991"/>
      <c r="FT143" s="991"/>
      <c r="FU143" s="991"/>
      <c r="FV143" s="991"/>
      <c r="FW143" s="991"/>
      <c r="FX143" s="991"/>
      <c r="FY143" s="992"/>
      <c r="FZ143" s="992"/>
      <c r="GA143" s="992"/>
      <c r="GB143" s="992"/>
      <c r="GC143" s="992"/>
      <c r="GD143" s="992"/>
      <c r="GE143" s="992"/>
      <c r="GF143" s="992"/>
      <c r="GG143" s="992"/>
      <c r="GH143" s="992"/>
      <c r="GI143" s="992"/>
      <c r="GJ143" s="992"/>
      <c r="GK143" s="993"/>
    </row>
    <row r="144" spans="1:193" ht="4.5" customHeight="1" x14ac:dyDescent="0.15">
      <c r="A144" s="1109" t="s">
        <v>217</v>
      </c>
      <c r="B144" s="1110"/>
      <c r="C144" s="1110"/>
      <c r="D144" s="1110"/>
      <c r="E144" s="1110"/>
      <c r="F144" s="1110"/>
      <c r="G144" s="1110"/>
      <c r="H144" s="1110"/>
      <c r="I144" s="1110"/>
      <c r="J144" s="1111"/>
      <c r="K144" s="638" t="s">
        <v>19</v>
      </c>
      <c r="L144" s="638"/>
      <c r="M144" s="638"/>
      <c r="N144" s="638"/>
      <c r="O144" s="638"/>
      <c r="P144" s="638" t="s">
        <v>218</v>
      </c>
      <c r="Q144" s="638"/>
      <c r="R144" s="638"/>
      <c r="S144" s="638"/>
      <c r="T144" s="638"/>
      <c r="U144" s="638"/>
      <c r="V144" s="638"/>
      <c r="W144" s="638"/>
      <c r="X144" s="638"/>
      <c r="Y144" s="638"/>
      <c r="Z144" s="638" t="s">
        <v>20</v>
      </c>
      <c r="AA144" s="638"/>
      <c r="AB144" s="638"/>
      <c r="AC144" s="638"/>
      <c r="AD144" s="638"/>
      <c r="AE144" s="638"/>
      <c r="AF144" s="638"/>
      <c r="AG144" s="638"/>
      <c r="AH144" s="638"/>
      <c r="AI144" s="638" t="s">
        <v>19</v>
      </c>
      <c r="AJ144" s="638"/>
      <c r="AK144" s="638"/>
      <c r="AL144" s="638"/>
      <c r="AM144" s="638"/>
      <c r="AN144" s="638" t="s">
        <v>218</v>
      </c>
      <c r="AO144" s="638"/>
      <c r="AP144" s="638"/>
      <c r="AQ144" s="638"/>
      <c r="AR144" s="638"/>
      <c r="AS144" s="638"/>
      <c r="AT144" s="638"/>
      <c r="AU144" s="638"/>
      <c r="AV144" s="638"/>
      <c r="AW144" s="638"/>
      <c r="AX144" s="638" t="s">
        <v>20</v>
      </c>
      <c r="AY144" s="638"/>
      <c r="AZ144" s="638"/>
      <c r="BA144" s="638"/>
      <c r="BB144" s="638"/>
      <c r="BC144" s="638"/>
      <c r="BD144" s="638"/>
      <c r="BE144" s="638"/>
      <c r="BF144" s="976"/>
      <c r="BG144" s="474"/>
      <c r="BH144" s="474"/>
      <c r="BI144" s="505"/>
      <c r="BJ144" s="505"/>
      <c r="BK144" s="505"/>
      <c r="BL144" s="505"/>
      <c r="BM144" s="505"/>
      <c r="BN144" s="505"/>
      <c r="BO144" s="505"/>
      <c r="BP144" s="505"/>
      <c r="BQ144" s="505"/>
      <c r="BR144" s="505"/>
      <c r="BS144" s="505"/>
      <c r="BT144" s="505"/>
      <c r="BU144" s="505"/>
      <c r="BV144" s="505"/>
      <c r="BW144" s="505"/>
      <c r="BX144" s="505"/>
      <c r="BY144" s="505"/>
      <c r="BZ144" s="505"/>
      <c r="CA144" s="505"/>
      <c r="CB144" s="505"/>
      <c r="CC144" s="505"/>
      <c r="CD144" s="505"/>
      <c r="CE144" s="505"/>
      <c r="CF144" s="505"/>
      <c r="CG144" s="505"/>
      <c r="CH144" s="505"/>
      <c r="CI144" s="505"/>
      <c r="CJ144" s="505"/>
      <c r="CK144" s="505"/>
      <c r="CL144" s="505"/>
      <c r="CM144" s="505"/>
      <c r="CN144" s="505"/>
      <c r="CO144" s="505"/>
      <c r="CP144" s="505"/>
      <c r="CQ144" s="505"/>
      <c r="CR144" s="505"/>
      <c r="CT144" s="1294"/>
      <c r="CU144" s="1295"/>
      <c r="CV144" s="1295"/>
      <c r="CW144" s="1295"/>
      <c r="CX144" s="1295"/>
      <c r="CY144" s="1295"/>
      <c r="CZ144" s="1295"/>
      <c r="DA144" s="1296"/>
      <c r="DB144" s="1067"/>
      <c r="DC144" s="1068"/>
      <c r="DD144" s="1068"/>
      <c r="DE144" s="1068"/>
      <c r="DF144" s="1068"/>
      <c r="DG144" s="1069"/>
      <c r="DH144" s="616"/>
      <c r="DI144" s="616"/>
      <c r="DJ144" s="616"/>
      <c r="DK144" s="616"/>
      <c r="DL144" s="616"/>
      <c r="DM144" s="616"/>
      <c r="DN144" s="616"/>
      <c r="DO144" s="616"/>
      <c r="DP144" s="616"/>
      <c r="DQ144" s="616"/>
      <c r="DR144" s="616"/>
      <c r="DS144" s="616"/>
      <c r="DT144" s="616"/>
      <c r="DU144" s="616"/>
      <c r="DV144" s="616"/>
      <c r="DW144" s="616"/>
      <c r="DX144" s="616"/>
      <c r="DY144" s="616"/>
      <c r="DZ144" s="616"/>
      <c r="EA144" s="616"/>
      <c r="EB144" s="616"/>
      <c r="EC144" s="616"/>
      <c r="ED144" s="616"/>
      <c r="EE144" s="616"/>
      <c r="EF144" s="616"/>
      <c r="EG144" s="718"/>
      <c r="EH144" s="718"/>
      <c r="EI144" s="718"/>
      <c r="EJ144" s="718"/>
      <c r="EK144" s="718"/>
      <c r="EL144" s="718"/>
      <c r="EM144" s="718"/>
      <c r="EN144" s="718"/>
      <c r="EO144" s="718"/>
      <c r="EP144" s="718"/>
      <c r="EQ144" s="718"/>
      <c r="ER144" s="718"/>
      <c r="ES144" s="718"/>
      <c r="ET144" s="718"/>
      <c r="EU144" s="718"/>
      <c r="EV144" s="718"/>
      <c r="EW144" s="718"/>
      <c r="EX144" s="719"/>
      <c r="EY144" s="719"/>
      <c r="EZ144" s="719"/>
      <c r="FA144" s="719"/>
      <c r="FB144" s="719"/>
      <c r="FC144" s="719"/>
      <c r="FD144" s="863"/>
      <c r="FE144" s="864"/>
      <c r="FF144" s="864"/>
      <c r="FG144" s="864"/>
      <c r="FH144" s="864"/>
      <c r="FI144" s="811"/>
      <c r="FJ144" s="479"/>
      <c r="FK144" s="994"/>
      <c r="FL144" s="995"/>
      <c r="FM144" s="995"/>
      <c r="FN144" s="995"/>
      <c r="FO144" s="991"/>
      <c r="FP144" s="991"/>
      <c r="FQ144" s="991"/>
      <c r="FR144" s="991"/>
      <c r="FS144" s="991"/>
      <c r="FT144" s="991"/>
      <c r="FU144" s="991"/>
      <c r="FV144" s="991"/>
      <c r="FW144" s="991"/>
      <c r="FX144" s="991"/>
      <c r="FY144" s="992"/>
      <c r="FZ144" s="992"/>
      <c r="GA144" s="992"/>
      <c r="GB144" s="992"/>
      <c r="GC144" s="992"/>
      <c r="GD144" s="992"/>
      <c r="GE144" s="992"/>
      <c r="GF144" s="992"/>
      <c r="GG144" s="992"/>
      <c r="GH144" s="992"/>
      <c r="GI144" s="992"/>
      <c r="GJ144" s="992"/>
      <c r="GK144" s="993"/>
    </row>
    <row r="145" spans="1:193" ht="4.5" customHeight="1" x14ac:dyDescent="0.15">
      <c r="A145" s="1112"/>
      <c r="B145" s="1113"/>
      <c r="C145" s="1113"/>
      <c r="D145" s="1113"/>
      <c r="E145" s="1113"/>
      <c r="F145" s="1113"/>
      <c r="G145" s="1113"/>
      <c r="H145" s="1113"/>
      <c r="I145" s="1113"/>
      <c r="J145" s="1114"/>
      <c r="K145" s="638"/>
      <c r="L145" s="638"/>
      <c r="M145" s="638"/>
      <c r="N145" s="638"/>
      <c r="O145" s="638"/>
      <c r="P145" s="638"/>
      <c r="Q145" s="638"/>
      <c r="R145" s="638"/>
      <c r="S145" s="638"/>
      <c r="T145" s="638"/>
      <c r="U145" s="638"/>
      <c r="V145" s="638"/>
      <c r="W145" s="638"/>
      <c r="X145" s="638"/>
      <c r="Y145" s="638"/>
      <c r="Z145" s="638"/>
      <c r="AA145" s="638"/>
      <c r="AB145" s="638"/>
      <c r="AC145" s="638"/>
      <c r="AD145" s="638"/>
      <c r="AE145" s="638"/>
      <c r="AF145" s="638"/>
      <c r="AG145" s="638"/>
      <c r="AH145" s="638"/>
      <c r="AI145" s="638"/>
      <c r="AJ145" s="638"/>
      <c r="AK145" s="638"/>
      <c r="AL145" s="638"/>
      <c r="AM145" s="638"/>
      <c r="AN145" s="638"/>
      <c r="AO145" s="638"/>
      <c r="AP145" s="638"/>
      <c r="AQ145" s="638"/>
      <c r="AR145" s="638"/>
      <c r="AS145" s="638"/>
      <c r="AT145" s="638"/>
      <c r="AU145" s="638"/>
      <c r="AV145" s="638"/>
      <c r="AW145" s="638"/>
      <c r="AX145" s="638"/>
      <c r="AY145" s="638"/>
      <c r="AZ145" s="638"/>
      <c r="BA145" s="638"/>
      <c r="BB145" s="638"/>
      <c r="BC145" s="638"/>
      <c r="BD145" s="638"/>
      <c r="BE145" s="638"/>
      <c r="BF145" s="976"/>
      <c r="BG145" s="474"/>
      <c r="BH145" s="474"/>
      <c r="BI145" s="505"/>
      <c r="BJ145" s="505"/>
      <c r="BK145" s="505"/>
      <c r="BL145" s="505"/>
      <c r="BM145" s="505"/>
      <c r="BN145" s="505"/>
      <c r="BO145" s="505"/>
      <c r="BP145" s="505"/>
      <c r="BQ145" s="505"/>
      <c r="BR145" s="505"/>
      <c r="BS145" s="505"/>
      <c r="BT145" s="505"/>
      <c r="BU145" s="505"/>
      <c r="BV145" s="505"/>
      <c r="BW145" s="505"/>
      <c r="BX145" s="505"/>
      <c r="BY145" s="505"/>
      <c r="BZ145" s="505"/>
      <c r="CA145" s="505"/>
      <c r="CB145" s="505"/>
      <c r="CC145" s="505"/>
      <c r="CD145" s="505"/>
      <c r="CE145" s="505"/>
      <c r="CF145" s="505"/>
      <c r="CG145" s="505"/>
      <c r="CH145" s="505"/>
      <c r="CI145" s="505"/>
      <c r="CJ145" s="505"/>
      <c r="CK145" s="505"/>
      <c r="CL145" s="505"/>
      <c r="CM145" s="505"/>
      <c r="CN145" s="505"/>
      <c r="CO145" s="505"/>
      <c r="CP145" s="505"/>
      <c r="CQ145" s="505"/>
      <c r="CR145" s="505"/>
      <c r="CT145" s="1294"/>
      <c r="CU145" s="1295"/>
      <c r="CV145" s="1295"/>
      <c r="CW145" s="1295"/>
      <c r="CX145" s="1295"/>
      <c r="CY145" s="1295"/>
      <c r="CZ145" s="1295"/>
      <c r="DA145" s="1296"/>
      <c r="DB145" s="1457"/>
      <c r="DC145" s="1458"/>
      <c r="DD145" s="1458"/>
      <c r="DE145" s="1458"/>
      <c r="DF145" s="1458"/>
      <c r="DG145" s="1458"/>
      <c r="DH145" s="1458"/>
      <c r="DI145" s="1458"/>
      <c r="DJ145" s="1458"/>
      <c r="DK145" s="1458"/>
      <c r="DL145" s="1458"/>
      <c r="DM145" s="1458"/>
      <c r="DN145" s="1458"/>
      <c r="DO145" s="1458"/>
      <c r="DP145" s="1458"/>
      <c r="DQ145" s="1458"/>
      <c r="DR145" s="1458"/>
      <c r="DS145" s="1458"/>
      <c r="DT145" s="1458"/>
      <c r="DU145" s="1458"/>
      <c r="DV145" s="1458"/>
      <c r="DW145" s="1458"/>
      <c r="DX145" s="1458"/>
      <c r="DY145" s="1458"/>
      <c r="DZ145" s="1458"/>
      <c r="EA145" s="1458"/>
      <c r="EB145" s="1458"/>
      <c r="EC145" s="1458"/>
      <c r="ED145" s="1458"/>
      <c r="EE145" s="1458"/>
      <c r="EF145" s="1458"/>
      <c r="EG145" s="1458"/>
      <c r="EH145" s="1458"/>
      <c r="EI145" s="1458"/>
      <c r="EJ145" s="1458"/>
      <c r="EK145" s="1459"/>
      <c r="EL145" s="731" t="s">
        <v>391</v>
      </c>
      <c r="EM145" s="732"/>
      <c r="EN145" s="732"/>
      <c r="EO145" s="732"/>
      <c r="EP145" s="732"/>
      <c r="EQ145" s="732"/>
      <c r="ER145" s="732"/>
      <c r="ES145" s="732"/>
      <c r="ET145" s="732"/>
      <c r="EU145" s="732"/>
      <c r="EV145" s="732"/>
      <c r="EW145" s="733"/>
      <c r="EX145" s="737" t="s">
        <v>28</v>
      </c>
      <c r="EY145" s="732"/>
      <c r="EZ145" s="732"/>
      <c r="FA145" s="732"/>
      <c r="FB145" s="732"/>
      <c r="FC145" s="732"/>
      <c r="FD145" s="732"/>
      <c r="FE145" s="732"/>
      <c r="FF145" s="732"/>
      <c r="FG145" s="732"/>
      <c r="FH145" s="732"/>
      <c r="FI145" s="738"/>
      <c r="FJ145" s="479"/>
      <c r="FK145" s="994"/>
      <c r="FL145" s="995"/>
      <c r="FM145" s="995"/>
      <c r="FN145" s="995"/>
      <c r="FO145" s="991"/>
      <c r="FP145" s="991"/>
      <c r="FQ145" s="991"/>
      <c r="FR145" s="991"/>
      <c r="FS145" s="991"/>
      <c r="FT145" s="991"/>
      <c r="FU145" s="991"/>
      <c r="FV145" s="991"/>
      <c r="FW145" s="991"/>
      <c r="FX145" s="991"/>
      <c r="FY145" s="992"/>
      <c r="FZ145" s="992"/>
      <c r="GA145" s="992"/>
      <c r="GB145" s="992"/>
      <c r="GC145" s="992"/>
      <c r="GD145" s="992"/>
      <c r="GE145" s="992"/>
      <c r="GF145" s="992"/>
      <c r="GG145" s="992"/>
      <c r="GH145" s="992"/>
      <c r="GI145" s="992"/>
      <c r="GJ145" s="992"/>
      <c r="GK145" s="993"/>
    </row>
    <row r="146" spans="1:193" ht="4.5" customHeight="1" x14ac:dyDescent="0.15">
      <c r="A146" s="1112"/>
      <c r="B146" s="1113"/>
      <c r="C146" s="1113"/>
      <c r="D146" s="1113"/>
      <c r="E146" s="1113"/>
      <c r="F146" s="1113"/>
      <c r="G146" s="1113"/>
      <c r="H146" s="1113"/>
      <c r="I146" s="1113"/>
      <c r="J146" s="1114"/>
      <c r="K146" s="1079" t="s">
        <v>219</v>
      </c>
      <c r="L146" s="1080"/>
      <c r="M146" s="1080"/>
      <c r="N146" s="1080"/>
      <c r="O146" s="1081"/>
      <c r="P146" s="942" t="str">
        <f>IF(入力シート!$C$61="","",入力シート!$C$61)</f>
        <v/>
      </c>
      <c r="Q146" s="942"/>
      <c r="R146" s="942"/>
      <c r="S146" s="942"/>
      <c r="T146" s="942"/>
      <c r="U146" s="942"/>
      <c r="V146" s="942"/>
      <c r="W146" s="942"/>
      <c r="X146" s="942"/>
      <c r="Y146" s="942"/>
      <c r="Z146" s="654" t="str">
        <f>IF(入力シート!$D$61="","",入力シート!$D$61)</f>
        <v/>
      </c>
      <c r="AA146" s="654"/>
      <c r="AB146" s="654"/>
      <c r="AC146" s="654"/>
      <c r="AD146" s="654"/>
      <c r="AE146" s="654"/>
      <c r="AF146" s="654"/>
      <c r="AG146" s="654"/>
      <c r="AH146" s="654"/>
      <c r="AI146" s="1079" t="s">
        <v>220</v>
      </c>
      <c r="AJ146" s="1080"/>
      <c r="AK146" s="1080"/>
      <c r="AL146" s="1080"/>
      <c r="AM146" s="1081"/>
      <c r="AN146" s="942" t="str">
        <f>IF(入力シート!$F$61="","",入力シート!$F$61)</f>
        <v/>
      </c>
      <c r="AO146" s="942"/>
      <c r="AP146" s="942"/>
      <c r="AQ146" s="942"/>
      <c r="AR146" s="942"/>
      <c r="AS146" s="942"/>
      <c r="AT146" s="942"/>
      <c r="AU146" s="942"/>
      <c r="AV146" s="942"/>
      <c r="AW146" s="942"/>
      <c r="AX146" s="654" t="str">
        <f>IF(入力シート!$G$61="","",入力シート!$G$61)</f>
        <v/>
      </c>
      <c r="AY146" s="654"/>
      <c r="AZ146" s="654"/>
      <c r="BA146" s="654"/>
      <c r="BB146" s="654"/>
      <c r="BC146" s="654"/>
      <c r="BD146" s="654"/>
      <c r="BE146" s="654"/>
      <c r="BF146" s="747"/>
      <c r="BG146" s="474"/>
      <c r="BH146" s="474"/>
      <c r="BI146" s="505"/>
      <c r="BJ146" s="505"/>
      <c r="BK146" s="505"/>
      <c r="BL146" s="505"/>
      <c r="BM146" s="505"/>
      <c r="BN146" s="505"/>
      <c r="BO146" s="505"/>
      <c r="BP146" s="505"/>
      <c r="BQ146" s="505"/>
      <c r="BR146" s="505"/>
      <c r="BS146" s="505"/>
      <c r="BT146" s="505"/>
      <c r="BU146" s="505"/>
      <c r="BV146" s="505"/>
      <c r="BW146" s="505"/>
      <c r="BX146" s="505"/>
      <c r="BY146" s="505"/>
      <c r="BZ146" s="505"/>
      <c r="CA146" s="505"/>
      <c r="CB146" s="505"/>
      <c r="CC146" s="505"/>
      <c r="CD146" s="505"/>
      <c r="CE146" s="505"/>
      <c r="CF146" s="505"/>
      <c r="CG146" s="505"/>
      <c r="CH146" s="505"/>
      <c r="CI146" s="505"/>
      <c r="CJ146" s="505"/>
      <c r="CK146" s="505"/>
      <c r="CL146" s="505"/>
      <c r="CM146" s="505"/>
      <c r="CN146" s="505"/>
      <c r="CO146" s="505"/>
      <c r="CP146" s="505"/>
      <c r="CQ146" s="505"/>
      <c r="CR146" s="505"/>
      <c r="CT146" s="1294"/>
      <c r="CU146" s="1295"/>
      <c r="CV146" s="1295"/>
      <c r="CW146" s="1295"/>
      <c r="CX146" s="1295"/>
      <c r="CY146" s="1295"/>
      <c r="CZ146" s="1295"/>
      <c r="DA146" s="1296"/>
      <c r="DB146" s="1460"/>
      <c r="DC146" s="1461"/>
      <c r="DD146" s="1461"/>
      <c r="DE146" s="1461"/>
      <c r="DF146" s="1461"/>
      <c r="DG146" s="1461"/>
      <c r="DH146" s="1461"/>
      <c r="DI146" s="1461"/>
      <c r="DJ146" s="1461"/>
      <c r="DK146" s="1461"/>
      <c r="DL146" s="1461"/>
      <c r="DM146" s="1461"/>
      <c r="DN146" s="1461"/>
      <c r="DO146" s="1461"/>
      <c r="DP146" s="1461"/>
      <c r="DQ146" s="1461"/>
      <c r="DR146" s="1461"/>
      <c r="DS146" s="1461"/>
      <c r="DT146" s="1461"/>
      <c r="DU146" s="1461"/>
      <c r="DV146" s="1461"/>
      <c r="DW146" s="1461"/>
      <c r="DX146" s="1461"/>
      <c r="DY146" s="1461"/>
      <c r="DZ146" s="1461"/>
      <c r="EA146" s="1461"/>
      <c r="EB146" s="1461"/>
      <c r="EC146" s="1461"/>
      <c r="ED146" s="1461"/>
      <c r="EE146" s="1461"/>
      <c r="EF146" s="1461"/>
      <c r="EG146" s="1461"/>
      <c r="EH146" s="1461"/>
      <c r="EI146" s="1461"/>
      <c r="EJ146" s="1461"/>
      <c r="EK146" s="1462"/>
      <c r="EL146" s="734"/>
      <c r="EM146" s="735"/>
      <c r="EN146" s="735"/>
      <c r="EO146" s="735"/>
      <c r="EP146" s="735"/>
      <c r="EQ146" s="735"/>
      <c r="ER146" s="735"/>
      <c r="ES146" s="735"/>
      <c r="ET146" s="735"/>
      <c r="EU146" s="735"/>
      <c r="EV146" s="735"/>
      <c r="EW146" s="736"/>
      <c r="EX146" s="735"/>
      <c r="EY146" s="735"/>
      <c r="EZ146" s="735"/>
      <c r="FA146" s="735"/>
      <c r="FB146" s="735"/>
      <c r="FC146" s="735"/>
      <c r="FD146" s="735"/>
      <c r="FE146" s="735"/>
      <c r="FF146" s="735"/>
      <c r="FG146" s="735"/>
      <c r="FH146" s="735"/>
      <c r="FI146" s="739"/>
      <c r="FJ146" s="479"/>
      <c r="FK146" s="996"/>
      <c r="FL146" s="997"/>
      <c r="FM146" s="997"/>
      <c r="FN146" s="997"/>
      <c r="FO146" s="998"/>
      <c r="FP146" s="998"/>
      <c r="FQ146" s="998"/>
      <c r="FR146" s="998"/>
      <c r="FS146" s="998"/>
      <c r="FT146" s="998"/>
      <c r="FU146" s="998"/>
      <c r="FV146" s="998"/>
      <c r="FW146" s="998"/>
      <c r="FX146" s="998"/>
      <c r="FY146" s="999"/>
      <c r="FZ146" s="999"/>
      <c r="GA146" s="999"/>
      <c r="GB146" s="999"/>
      <c r="GC146" s="999"/>
      <c r="GD146" s="999"/>
      <c r="GE146" s="999"/>
      <c r="GF146" s="999"/>
      <c r="GG146" s="999"/>
      <c r="GH146" s="999"/>
      <c r="GI146" s="999"/>
      <c r="GJ146" s="999"/>
      <c r="GK146" s="1000"/>
    </row>
    <row r="147" spans="1:193" ht="4.5" customHeight="1" x14ac:dyDescent="0.15">
      <c r="A147" s="1112"/>
      <c r="B147" s="1113"/>
      <c r="C147" s="1113"/>
      <c r="D147" s="1113"/>
      <c r="E147" s="1113"/>
      <c r="F147" s="1113"/>
      <c r="G147" s="1113"/>
      <c r="H147" s="1113"/>
      <c r="I147" s="1113"/>
      <c r="J147" s="1114"/>
      <c r="K147" s="1082"/>
      <c r="L147" s="1083"/>
      <c r="M147" s="1083"/>
      <c r="N147" s="1083"/>
      <c r="O147" s="1084"/>
      <c r="P147" s="942"/>
      <c r="Q147" s="942"/>
      <c r="R147" s="942"/>
      <c r="S147" s="942"/>
      <c r="T147" s="942"/>
      <c r="U147" s="942"/>
      <c r="V147" s="942"/>
      <c r="W147" s="942"/>
      <c r="X147" s="942"/>
      <c r="Y147" s="942"/>
      <c r="Z147" s="654"/>
      <c r="AA147" s="654"/>
      <c r="AB147" s="654"/>
      <c r="AC147" s="654"/>
      <c r="AD147" s="654"/>
      <c r="AE147" s="654"/>
      <c r="AF147" s="654"/>
      <c r="AG147" s="654"/>
      <c r="AH147" s="654"/>
      <c r="AI147" s="1082"/>
      <c r="AJ147" s="1083"/>
      <c r="AK147" s="1083"/>
      <c r="AL147" s="1083"/>
      <c r="AM147" s="1084"/>
      <c r="AN147" s="942"/>
      <c r="AO147" s="942"/>
      <c r="AP147" s="942"/>
      <c r="AQ147" s="942"/>
      <c r="AR147" s="942"/>
      <c r="AS147" s="942"/>
      <c r="AT147" s="942"/>
      <c r="AU147" s="942"/>
      <c r="AV147" s="942"/>
      <c r="AW147" s="942"/>
      <c r="AX147" s="654"/>
      <c r="AY147" s="654"/>
      <c r="AZ147" s="654"/>
      <c r="BA147" s="654"/>
      <c r="BB147" s="654"/>
      <c r="BC147" s="654"/>
      <c r="BD147" s="654"/>
      <c r="BE147" s="654"/>
      <c r="BF147" s="747"/>
      <c r="BG147" s="474"/>
      <c r="BH147" s="474"/>
      <c r="BI147" s="505"/>
      <c r="BJ147" s="505"/>
      <c r="BK147" s="505"/>
      <c r="BL147" s="505"/>
      <c r="BM147" s="505"/>
      <c r="BN147" s="505"/>
      <c r="BO147" s="505"/>
      <c r="BP147" s="505"/>
      <c r="BQ147" s="505"/>
      <c r="BR147" s="505"/>
      <c r="BS147" s="505"/>
      <c r="BT147" s="505"/>
      <c r="BU147" s="505"/>
      <c r="BV147" s="505"/>
      <c r="BW147" s="505"/>
      <c r="BX147" s="505"/>
      <c r="BY147" s="505"/>
      <c r="BZ147" s="505"/>
      <c r="CA147" s="505"/>
      <c r="CB147" s="505"/>
      <c r="CC147" s="505"/>
      <c r="CD147" s="505"/>
      <c r="CE147" s="505"/>
      <c r="CF147" s="505"/>
      <c r="CG147" s="505"/>
      <c r="CH147" s="505"/>
      <c r="CI147" s="505"/>
      <c r="CJ147" s="505"/>
      <c r="CK147" s="505"/>
      <c r="CL147" s="505"/>
      <c r="CM147" s="505"/>
      <c r="CN147" s="505"/>
      <c r="CO147" s="505"/>
      <c r="CP147" s="505"/>
      <c r="CQ147" s="505"/>
      <c r="CR147" s="505"/>
      <c r="CT147" s="1294"/>
      <c r="CU147" s="1295"/>
      <c r="CV147" s="1295"/>
      <c r="CW147" s="1295"/>
      <c r="CX147" s="1295"/>
      <c r="CY147" s="1295"/>
      <c r="CZ147" s="1295"/>
      <c r="DA147" s="1296"/>
      <c r="DB147" s="1460"/>
      <c r="DC147" s="1461"/>
      <c r="DD147" s="1461"/>
      <c r="DE147" s="1461"/>
      <c r="DF147" s="1461"/>
      <c r="DG147" s="1461"/>
      <c r="DH147" s="1461"/>
      <c r="DI147" s="1461"/>
      <c r="DJ147" s="1461"/>
      <c r="DK147" s="1461"/>
      <c r="DL147" s="1461"/>
      <c r="DM147" s="1461"/>
      <c r="DN147" s="1461"/>
      <c r="DO147" s="1461"/>
      <c r="DP147" s="1461"/>
      <c r="DQ147" s="1461"/>
      <c r="DR147" s="1461"/>
      <c r="DS147" s="1461"/>
      <c r="DT147" s="1461"/>
      <c r="DU147" s="1461"/>
      <c r="DV147" s="1461"/>
      <c r="DW147" s="1461"/>
      <c r="DX147" s="1461"/>
      <c r="DY147" s="1461"/>
      <c r="DZ147" s="1461"/>
      <c r="EA147" s="1461"/>
      <c r="EB147" s="1461"/>
      <c r="EC147" s="1461"/>
      <c r="ED147" s="1461"/>
      <c r="EE147" s="1461"/>
      <c r="EF147" s="1461"/>
      <c r="EG147" s="1461"/>
      <c r="EH147" s="1461"/>
      <c r="EI147" s="1461"/>
      <c r="EJ147" s="1461"/>
      <c r="EK147" s="1462"/>
      <c r="EL147" s="740" t="str">
        <f>IF(入力シート!$AO$90="","",入力シート!$AO$90)</f>
        <v/>
      </c>
      <c r="EM147" s="741"/>
      <c r="EN147" s="741"/>
      <c r="EO147" s="741"/>
      <c r="EP147" s="741"/>
      <c r="EQ147" s="741"/>
      <c r="ER147" s="741"/>
      <c r="ES147" s="741"/>
      <c r="ET147" s="741"/>
      <c r="EU147" s="741"/>
      <c r="EV147" s="741"/>
      <c r="EW147" s="742"/>
      <c r="EX147" s="724" t="str">
        <f>IF(入力シート!$K$90="","",入力シート!$K$90)</f>
        <v/>
      </c>
      <c r="EY147" s="725"/>
      <c r="EZ147" s="725"/>
      <c r="FA147" s="725"/>
      <c r="FB147" s="725"/>
      <c r="FC147" s="725"/>
      <c r="FD147" s="725"/>
      <c r="FE147" s="725"/>
      <c r="FF147" s="725"/>
      <c r="FG147" s="725"/>
      <c r="FH147" s="725"/>
      <c r="FI147" s="726"/>
      <c r="FJ147" s="479"/>
      <c r="FK147" s="1019" t="s">
        <v>147</v>
      </c>
      <c r="FL147" s="1020"/>
      <c r="FM147" s="1020"/>
      <c r="FN147" s="1020"/>
      <c r="FO147" s="1023" t="str">
        <f>IF(入力シート!$I32="","",入力シート!$I32)</f>
        <v/>
      </c>
      <c r="FP147" s="1024"/>
      <c r="FQ147" s="1024"/>
      <c r="FR147" s="1024"/>
      <c r="FS147" s="1024"/>
      <c r="FT147" s="1024"/>
      <c r="FU147" s="1024"/>
      <c r="FV147" s="1024"/>
      <c r="FW147" s="1024"/>
      <c r="FX147" s="1025"/>
      <c r="FY147" s="1013"/>
      <c r="FZ147" s="1013"/>
      <c r="GA147" s="1013"/>
      <c r="GB147" s="1013"/>
      <c r="GC147" s="1013"/>
      <c r="GD147" s="1013"/>
      <c r="GE147" s="1013"/>
      <c r="GF147" s="1013"/>
      <c r="GG147" s="1013"/>
      <c r="GH147" s="1013"/>
      <c r="GI147" s="1013"/>
      <c r="GJ147" s="1013"/>
      <c r="GK147" s="1014"/>
    </row>
    <row r="148" spans="1:193" ht="4.5" customHeight="1" x14ac:dyDescent="0.15">
      <c r="A148" s="1112"/>
      <c r="B148" s="1113"/>
      <c r="C148" s="1113"/>
      <c r="D148" s="1113"/>
      <c r="E148" s="1113"/>
      <c r="F148" s="1113"/>
      <c r="G148" s="1113"/>
      <c r="H148" s="1113"/>
      <c r="I148" s="1113"/>
      <c r="J148" s="1114"/>
      <c r="K148" s="1082"/>
      <c r="L148" s="1083"/>
      <c r="M148" s="1083"/>
      <c r="N148" s="1083"/>
      <c r="O148" s="1084"/>
      <c r="P148" s="942"/>
      <c r="Q148" s="942"/>
      <c r="R148" s="942"/>
      <c r="S148" s="942"/>
      <c r="T148" s="942"/>
      <c r="U148" s="942"/>
      <c r="V148" s="942"/>
      <c r="W148" s="942"/>
      <c r="X148" s="942"/>
      <c r="Y148" s="942"/>
      <c r="Z148" s="654"/>
      <c r="AA148" s="654"/>
      <c r="AB148" s="654"/>
      <c r="AC148" s="654"/>
      <c r="AD148" s="654"/>
      <c r="AE148" s="654"/>
      <c r="AF148" s="654"/>
      <c r="AG148" s="654"/>
      <c r="AH148" s="654"/>
      <c r="AI148" s="1082"/>
      <c r="AJ148" s="1083"/>
      <c r="AK148" s="1083"/>
      <c r="AL148" s="1083"/>
      <c r="AM148" s="1084"/>
      <c r="AN148" s="942"/>
      <c r="AO148" s="942"/>
      <c r="AP148" s="942"/>
      <c r="AQ148" s="942"/>
      <c r="AR148" s="942"/>
      <c r="AS148" s="942"/>
      <c r="AT148" s="942"/>
      <c r="AU148" s="942"/>
      <c r="AV148" s="942"/>
      <c r="AW148" s="942"/>
      <c r="AX148" s="654"/>
      <c r="AY148" s="654"/>
      <c r="AZ148" s="654"/>
      <c r="BA148" s="654"/>
      <c r="BB148" s="654"/>
      <c r="BC148" s="654"/>
      <c r="BD148" s="654"/>
      <c r="BE148" s="654"/>
      <c r="BF148" s="747"/>
      <c r="BG148" s="474"/>
      <c r="BH148" s="474"/>
      <c r="BI148" s="505"/>
      <c r="BJ148" s="505"/>
      <c r="BK148" s="505"/>
      <c r="BL148" s="505"/>
      <c r="BM148" s="505"/>
      <c r="BN148" s="505"/>
      <c r="BO148" s="505"/>
      <c r="BP148" s="505"/>
      <c r="BQ148" s="505"/>
      <c r="BR148" s="505"/>
      <c r="BS148" s="505"/>
      <c r="BT148" s="505"/>
      <c r="BU148" s="505"/>
      <c r="BV148" s="505"/>
      <c r="BW148" s="505"/>
      <c r="BX148" s="505"/>
      <c r="BY148" s="505"/>
      <c r="BZ148" s="505"/>
      <c r="CA148" s="505"/>
      <c r="CB148" s="505"/>
      <c r="CC148" s="505"/>
      <c r="CD148" s="505"/>
      <c r="CE148" s="505"/>
      <c r="CF148" s="505"/>
      <c r="CG148" s="505"/>
      <c r="CH148" s="505"/>
      <c r="CI148" s="505"/>
      <c r="CJ148" s="505"/>
      <c r="CK148" s="505"/>
      <c r="CL148" s="505"/>
      <c r="CM148" s="505"/>
      <c r="CN148" s="505"/>
      <c r="CO148" s="505"/>
      <c r="CP148" s="505"/>
      <c r="CQ148" s="505"/>
      <c r="CR148" s="505"/>
      <c r="CT148" s="1294"/>
      <c r="CU148" s="1295"/>
      <c r="CV148" s="1295"/>
      <c r="CW148" s="1295"/>
      <c r="CX148" s="1295"/>
      <c r="CY148" s="1295"/>
      <c r="CZ148" s="1295"/>
      <c r="DA148" s="1296"/>
      <c r="DB148" s="1460"/>
      <c r="DC148" s="1461"/>
      <c r="DD148" s="1461"/>
      <c r="DE148" s="1461"/>
      <c r="DF148" s="1461"/>
      <c r="DG148" s="1461"/>
      <c r="DH148" s="1461"/>
      <c r="DI148" s="1461"/>
      <c r="DJ148" s="1461"/>
      <c r="DK148" s="1461"/>
      <c r="DL148" s="1461"/>
      <c r="DM148" s="1461"/>
      <c r="DN148" s="1461"/>
      <c r="DO148" s="1461"/>
      <c r="DP148" s="1461"/>
      <c r="DQ148" s="1461"/>
      <c r="DR148" s="1461"/>
      <c r="DS148" s="1461"/>
      <c r="DT148" s="1461"/>
      <c r="DU148" s="1461"/>
      <c r="DV148" s="1461"/>
      <c r="DW148" s="1461"/>
      <c r="DX148" s="1461"/>
      <c r="DY148" s="1461"/>
      <c r="DZ148" s="1461"/>
      <c r="EA148" s="1461"/>
      <c r="EB148" s="1461"/>
      <c r="EC148" s="1461"/>
      <c r="ED148" s="1461"/>
      <c r="EE148" s="1461"/>
      <c r="EF148" s="1461"/>
      <c r="EG148" s="1461"/>
      <c r="EH148" s="1461"/>
      <c r="EI148" s="1461"/>
      <c r="EJ148" s="1461"/>
      <c r="EK148" s="1462"/>
      <c r="EL148" s="743"/>
      <c r="EM148" s="744"/>
      <c r="EN148" s="744"/>
      <c r="EO148" s="744"/>
      <c r="EP148" s="744"/>
      <c r="EQ148" s="744"/>
      <c r="ER148" s="744"/>
      <c r="ES148" s="744"/>
      <c r="ET148" s="744"/>
      <c r="EU148" s="744"/>
      <c r="EV148" s="744"/>
      <c r="EW148" s="745"/>
      <c r="EX148" s="746"/>
      <c r="EY148" s="746"/>
      <c r="EZ148" s="746"/>
      <c r="FA148" s="746"/>
      <c r="FB148" s="746"/>
      <c r="FC148" s="746"/>
      <c r="FD148" s="746"/>
      <c r="FE148" s="746"/>
      <c r="FF148" s="746"/>
      <c r="FG148" s="746"/>
      <c r="FH148" s="746"/>
      <c r="FI148" s="728"/>
      <c r="FJ148" s="479"/>
      <c r="FK148" s="994"/>
      <c r="FL148" s="995"/>
      <c r="FM148" s="995"/>
      <c r="FN148" s="995"/>
      <c r="FO148" s="1026"/>
      <c r="FP148" s="662"/>
      <c r="FQ148" s="662"/>
      <c r="FR148" s="662"/>
      <c r="FS148" s="662"/>
      <c r="FT148" s="662"/>
      <c r="FU148" s="662"/>
      <c r="FV148" s="662"/>
      <c r="FW148" s="662"/>
      <c r="FX148" s="1027"/>
      <c r="FY148" s="1015"/>
      <c r="FZ148" s="1015"/>
      <c r="GA148" s="1015"/>
      <c r="GB148" s="1015"/>
      <c r="GC148" s="1015"/>
      <c r="GD148" s="1015"/>
      <c r="GE148" s="1015"/>
      <c r="GF148" s="1015"/>
      <c r="GG148" s="1015"/>
      <c r="GH148" s="1015"/>
      <c r="GI148" s="1015"/>
      <c r="GJ148" s="1015"/>
      <c r="GK148" s="1016"/>
    </row>
    <row r="149" spans="1:193" ht="4.5" customHeight="1" x14ac:dyDescent="0.15">
      <c r="A149" s="1112"/>
      <c r="B149" s="1113"/>
      <c r="C149" s="1113"/>
      <c r="D149" s="1113"/>
      <c r="E149" s="1113"/>
      <c r="F149" s="1113"/>
      <c r="G149" s="1113"/>
      <c r="H149" s="1113"/>
      <c r="I149" s="1113"/>
      <c r="J149" s="1114"/>
      <c r="K149" s="1082"/>
      <c r="L149" s="1083"/>
      <c r="M149" s="1083"/>
      <c r="N149" s="1083"/>
      <c r="O149" s="1084"/>
      <c r="P149" s="942"/>
      <c r="Q149" s="942"/>
      <c r="R149" s="942"/>
      <c r="S149" s="942"/>
      <c r="T149" s="942"/>
      <c r="U149" s="942"/>
      <c r="V149" s="942"/>
      <c r="W149" s="942"/>
      <c r="X149" s="942"/>
      <c r="Y149" s="942"/>
      <c r="Z149" s="654"/>
      <c r="AA149" s="654"/>
      <c r="AB149" s="654"/>
      <c r="AC149" s="654"/>
      <c r="AD149" s="654"/>
      <c r="AE149" s="654"/>
      <c r="AF149" s="654"/>
      <c r="AG149" s="654"/>
      <c r="AH149" s="654"/>
      <c r="AI149" s="1082"/>
      <c r="AJ149" s="1083"/>
      <c r="AK149" s="1083"/>
      <c r="AL149" s="1083"/>
      <c r="AM149" s="1084"/>
      <c r="AN149" s="942"/>
      <c r="AO149" s="942"/>
      <c r="AP149" s="942"/>
      <c r="AQ149" s="942"/>
      <c r="AR149" s="942"/>
      <c r="AS149" s="942"/>
      <c r="AT149" s="942"/>
      <c r="AU149" s="942"/>
      <c r="AV149" s="942"/>
      <c r="AW149" s="942"/>
      <c r="AX149" s="654"/>
      <c r="AY149" s="654"/>
      <c r="AZ149" s="654"/>
      <c r="BA149" s="654"/>
      <c r="BB149" s="654"/>
      <c r="BC149" s="654"/>
      <c r="BD149" s="654"/>
      <c r="BE149" s="654"/>
      <c r="BF149" s="747"/>
      <c r="BG149" s="474"/>
      <c r="BH149" s="474"/>
      <c r="BI149" s="505"/>
      <c r="BJ149" s="505"/>
      <c r="BK149" s="505"/>
      <c r="BL149" s="505"/>
      <c r="BM149" s="505"/>
      <c r="BN149" s="505"/>
      <c r="BO149" s="505"/>
      <c r="BP149" s="505"/>
      <c r="BQ149" s="505"/>
      <c r="BR149" s="505"/>
      <c r="BS149" s="505"/>
      <c r="BT149" s="505"/>
      <c r="BU149" s="505"/>
      <c r="BV149" s="505"/>
      <c r="BW149" s="505"/>
      <c r="BX149" s="505"/>
      <c r="BY149" s="505"/>
      <c r="BZ149" s="505"/>
      <c r="CA149" s="505"/>
      <c r="CB149" s="505"/>
      <c r="CC149" s="505"/>
      <c r="CD149" s="505"/>
      <c r="CE149" s="505"/>
      <c r="CF149" s="505"/>
      <c r="CG149" s="505"/>
      <c r="CH149" s="505"/>
      <c r="CI149" s="505"/>
      <c r="CJ149" s="505"/>
      <c r="CK149" s="505"/>
      <c r="CL149" s="505"/>
      <c r="CM149" s="505"/>
      <c r="CN149" s="505"/>
      <c r="CO149" s="505"/>
      <c r="CP149" s="505"/>
      <c r="CQ149" s="505"/>
      <c r="CR149" s="505"/>
      <c r="CT149" s="1294"/>
      <c r="CU149" s="1295"/>
      <c r="CV149" s="1295"/>
      <c r="CW149" s="1295"/>
      <c r="CX149" s="1295"/>
      <c r="CY149" s="1295"/>
      <c r="CZ149" s="1295"/>
      <c r="DA149" s="1296"/>
      <c r="DB149" s="1460"/>
      <c r="DC149" s="1461"/>
      <c r="DD149" s="1461"/>
      <c r="DE149" s="1461"/>
      <c r="DF149" s="1461"/>
      <c r="DG149" s="1461"/>
      <c r="DH149" s="1461"/>
      <c r="DI149" s="1461"/>
      <c r="DJ149" s="1461"/>
      <c r="DK149" s="1461"/>
      <c r="DL149" s="1461"/>
      <c r="DM149" s="1461"/>
      <c r="DN149" s="1461"/>
      <c r="DO149" s="1461"/>
      <c r="DP149" s="1461"/>
      <c r="DQ149" s="1461"/>
      <c r="DR149" s="1461"/>
      <c r="DS149" s="1461"/>
      <c r="DT149" s="1461"/>
      <c r="DU149" s="1461"/>
      <c r="DV149" s="1461"/>
      <c r="DW149" s="1461"/>
      <c r="DX149" s="1461"/>
      <c r="DY149" s="1461"/>
      <c r="DZ149" s="1461"/>
      <c r="EA149" s="1461"/>
      <c r="EB149" s="1461"/>
      <c r="EC149" s="1461"/>
      <c r="ED149" s="1461"/>
      <c r="EE149" s="1461"/>
      <c r="EF149" s="1461"/>
      <c r="EG149" s="1461"/>
      <c r="EH149" s="1461"/>
      <c r="EI149" s="1461"/>
      <c r="EJ149" s="1461"/>
      <c r="EK149" s="1462"/>
      <c r="EL149" s="743"/>
      <c r="EM149" s="744"/>
      <c r="EN149" s="744"/>
      <c r="EO149" s="744"/>
      <c r="EP149" s="744"/>
      <c r="EQ149" s="744"/>
      <c r="ER149" s="744"/>
      <c r="ES149" s="744"/>
      <c r="ET149" s="744"/>
      <c r="EU149" s="744"/>
      <c r="EV149" s="744"/>
      <c r="EW149" s="745"/>
      <c r="EX149" s="746"/>
      <c r="EY149" s="746"/>
      <c r="EZ149" s="746"/>
      <c r="FA149" s="746"/>
      <c r="FB149" s="746"/>
      <c r="FC149" s="746"/>
      <c r="FD149" s="746"/>
      <c r="FE149" s="746"/>
      <c r="FF149" s="746"/>
      <c r="FG149" s="746"/>
      <c r="FH149" s="746"/>
      <c r="FI149" s="728"/>
      <c r="FJ149" s="479"/>
      <c r="FK149" s="994"/>
      <c r="FL149" s="995"/>
      <c r="FM149" s="995"/>
      <c r="FN149" s="995"/>
      <c r="FO149" s="1026"/>
      <c r="FP149" s="662"/>
      <c r="FQ149" s="662"/>
      <c r="FR149" s="662"/>
      <c r="FS149" s="662"/>
      <c r="FT149" s="662"/>
      <c r="FU149" s="662"/>
      <c r="FV149" s="662"/>
      <c r="FW149" s="662"/>
      <c r="FX149" s="1027"/>
      <c r="FY149" s="1015"/>
      <c r="FZ149" s="1015"/>
      <c r="GA149" s="1015"/>
      <c r="GB149" s="1015"/>
      <c r="GC149" s="1015"/>
      <c r="GD149" s="1015"/>
      <c r="GE149" s="1015"/>
      <c r="GF149" s="1015"/>
      <c r="GG149" s="1015"/>
      <c r="GH149" s="1015"/>
      <c r="GI149" s="1015"/>
      <c r="GJ149" s="1015"/>
      <c r="GK149" s="1016"/>
    </row>
    <row r="150" spans="1:193" ht="4.5" customHeight="1" x14ac:dyDescent="0.15">
      <c r="A150" s="1112"/>
      <c r="B150" s="1113"/>
      <c r="C150" s="1113"/>
      <c r="D150" s="1113"/>
      <c r="E150" s="1113"/>
      <c r="F150" s="1113"/>
      <c r="G150" s="1113"/>
      <c r="H150" s="1113"/>
      <c r="I150" s="1113"/>
      <c r="J150" s="1114"/>
      <c r="K150" s="1082"/>
      <c r="L150" s="1083"/>
      <c r="M150" s="1083"/>
      <c r="N150" s="1083"/>
      <c r="O150" s="1084"/>
      <c r="P150" s="942" t="str">
        <f>IF(入力シート!$C$62="","",入力シート!$C$62)</f>
        <v/>
      </c>
      <c r="Q150" s="942"/>
      <c r="R150" s="942"/>
      <c r="S150" s="942"/>
      <c r="T150" s="942"/>
      <c r="U150" s="942"/>
      <c r="V150" s="942"/>
      <c r="W150" s="942"/>
      <c r="X150" s="942"/>
      <c r="Y150" s="942"/>
      <c r="Z150" s="654" t="str">
        <f>IF(入力シート!$D$62="","",入力シート!$D$62)</f>
        <v/>
      </c>
      <c r="AA150" s="654"/>
      <c r="AB150" s="654"/>
      <c r="AC150" s="654"/>
      <c r="AD150" s="654"/>
      <c r="AE150" s="654"/>
      <c r="AF150" s="654"/>
      <c r="AG150" s="654"/>
      <c r="AH150" s="654"/>
      <c r="AI150" s="1082"/>
      <c r="AJ150" s="1083"/>
      <c r="AK150" s="1083"/>
      <c r="AL150" s="1083"/>
      <c r="AM150" s="1084"/>
      <c r="AN150" s="942" t="str">
        <f>IF(入力シート!$F$62="","",入力シート!$F$62)</f>
        <v/>
      </c>
      <c r="AO150" s="942"/>
      <c r="AP150" s="942"/>
      <c r="AQ150" s="942"/>
      <c r="AR150" s="942"/>
      <c r="AS150" s="942"/>
      <c r="AT150" s="942"/>
      <c r="AU150" s="942"/>
      <c r="AV150" s="942"/>
      <c r="AW150" s="942"/>
      <c r="AX150" s="654" t="str">
        <f>IF(入力シート!$G$62="","",入力シート!$G$62)</f>
        <v/>
      </c>
      <c r="AY150" s="654"/>
      <c r="AZ150" s="654"/>
      <c r="BA150" s="654"/>
      <c r="BB150" s="654"/>
      <c r="BC150" s="654"/>
      <c r="BD150" s="654"/>
      <c r="BE150" s="654"/>
      <c r="BF150" s="747"/>
      <c r="BG150" s="474"/>
      <c r="BH150" s="474"/>
      <c r="BI150" s="505"/>
      <c r="BJ150" s="505"/>
      <c r="BK150" s="505"/>
      <c r="BL150" s="505"/>
      <c r="BM150" s="505"/>
      <c r="BN150" s="505"/>
      <c r="BO150" s="505"/>
      <c r="BP150" s="505"/>
      <c r="BQ150" s="505"/>
      <c r="BR150" s="505"/>
      <c r="BS150" s="505"/>
      <c r="BT150" s="505"/>
      <c r="BU150" s="505"/>
      <c r="BV150" s="505"/>
      <c r="BW150" s="505"/>
      <c r="BX150" s="505"/>
      <c r="BY150" s="505"/>
      <c r="BZ150" s="505"/>
      <c r="CA150" s="505"/>
      <c r="CB150" s="505"/>
      <c r="CC150" s="505"/>
      <c r="CD150" s="505"/>
      <c r="CE150" s="505"/>
      <c r="CF150" s="505"/>
      <c r="CG150" s="505"/>
      <c r="CH150" s="505"/>
      <c r="CI150" s="505"/>
      <c r="CJ150" s="505"/>
      <c r="CK150" s="505"/>
      <c r="CL150" s="505"/>
      <c r="CM150" s="505"/>
      <c r="CN150" s="505"/>
      <c r="CO150" s="505"/>
      <c r="CP150" s="505"/>
      <c r="CQ150" s="505"/>
      <c r="CR150" s="505"/>
      <c r="CT150" s="1294"/>
      <c r="CU150" s="1295"/>
      <c r="CV150" s="1295"/>
      <c r="CW150" s="1295"/>
      <c r="CX150" s="1295"/>
      <c r="CY150" s="1295"/>
      <c r="CZ150" s="1295"/>
      <c r="DA150" s="1296"/>
      <c r="DB150" s="1460"/>
      <c r="DC150" s="1461"/>
      <c r="DD150" s="1461"/>
      <c r="DE150" s="1461"/>
      <c r="DF150" s="1461"/>
      <c r="DG150" s="1461"/>
      <c r="DH150" s="1461"/>
      <c r="DI150" s="1461"/>
      <c r="DJ150" s="1461"/>
      <c r="DK150" s="1461"/>
      <c r="DL150" s="1461"/>
      <c r="DM150" s="1461"/>
      <c r="DN150" s="1461"/>
      <c r="DO150" s="1461"/>
      <c r="DP150" s="1461"/>
      <c r="DQ150" s="1461"/>
      <c r="DR150" s="1461"/>
      <c r="DS150" s="1461"/>
      <c r="DT150" s="1461"/>
      <c r="DU150" s="1461"/>
      <c r="DV150" s="1461"/>
      <c r="DW150" s="1461"/>
      <c r="DX150" s="1461"/>
      <c r="DY150" s="1461"/>
      <c r="DZ150" s="1461"/>
      <c r="EA150" s="1461"/>
      <c r="EB150" s="1461"/>
      <c r="EC150" s="1461"/>
      <c r="ED150" s="1461"/>
      <c r="EE150" s="1461"/>
      <c r="EF150" s="1461"/>
      <c r="EG150" s="1461"/>
      <c r="EH150" s="1461"/>
      <c r="EI150" s="1461"/>
      <c r="EJ150" s="1461"/>
      <c r="EK150" s="1462"/>
      <c r="EL150" s="743"/>
      <c r="EM150" s="744"/>
      <c r="EN150" s="744"/>
      <c r="EO150" s="744"/>
      <c r="EP150" s="744"/>
      <c r="EQ150" s="744"/>
      <c r="ER150" s="744"/>
      <c r="ES150" s="744"/>
      <c r="ET150" s="744"/>
      <c r="EU150" s="744"/>
      <c r="EV150" s="744"/>
      <c r="EW150" s="745"/>
      <c r="EX150" s="746"/>
      <c r="EY150" s="746"/>
      <c r="EZ150" s="746"/>
      <c r="FA150" s="746"/>
      <c r="FB150" s="746"/>
      <c r="FC150" s="746"/>
      <c r="FD150" s="746"/>
      <c r="FE150" s="746"/>
      <c r="FF150" s="746"/>
      <c r="FG150" s="746"/>
      <c r="FH150" s="746"/>
      <c r="FI150" s="728"/>
      <c r="FJ150" s="479"/>
      <c r="FK150" s="994"/>
      <c r="FL150" s="995"/>
      <c r="FM150" s="995"/>
      <c r="FN150" s="995"/>
      <c r="FO150" s="1026"/>
      <c r="FP150" s="662"/>
      <c r="FQ150" s="662"/>
      <c r="FR150" s="662"/>
      <c r="FS150" s="662"/>
      <c r="FT150" s="662"/>
      <c r="FU150" s="662"/>
      <c r="FV150" s="662"/>
      <c r="FW150" s="662"/>
      <c r="FX150" s="1027"/>
      <c r="FY150" s="1015"/>
      <c r="FZ150" s="1015"/>
      <c r="GA150" s="1015"/>
      <c r="GB150" s="1015"/>
      <c r="GC150" s="1015"/>
      <c r="GD150" s="1015"/>
      <c r="GE150" s="1015"/>
      <c r="GF150" s="1015"/>
      <c r="GG150" s="1015"/>
      <c r="GH150" s="1015"/>
      <c r="GI150" s="1015"/>
      <c r="GJ150" s="1015"/>
      <c r="GK150" s="1016"/>
    </row>
    <row r="151" spans="1:193" ht="4.5" customHeight="1" x14ac:dyDescent="0.15">
      <c r="A151" s="1112"/>
      <c r="B151" s="1113"/>
      <c r="C151" s="1113"/>
      <c r="D151" s="1113"/>
      <c r="E151" s="1113"/>
      <c r="F151" s="1113"/>
      <c r="G151" s="1113"/>
      <c r="H151" s="1113"/>
      <c r="I151" s="1113"/>
      <c r="J151" s="1114"/>
      <c r="K151" s="1082"/>
      <c r="L151" s="1083"/>
      <c r="M151" s="1083"/>
      <c r="N151" s="1083"/>
      <c r="O151" s="1084"/>
      <c r="P151" s="942"/>
      <c r="Q151" s="942"/>
      <c r="R151" s="942"/>
      <c r="S151" s="942"/>
      <c r="T151" s="942"/>
      <c r="U151" s="942"/>
      <c r="V151" s="942"/>
      <c r="W151" s="942"/>
      <c r="X151" s="942"/>
      <c r="Y151" s="942"/>
      <c r="Z151" s="654"/>
      <c r="AA151" s="654"/>
      <c r="AB151" s="654"/>
      <c r="AC151" s="654"/>
      <c r="AD151" s="654"/>
      <c r="AE151" s="654"/>
      <c r="AF151" s="654"/>
      <c r="AG151" s="654"/>
      <c r="AH151" s="654"/>
      <c r="AI151" s="1082"/>
      <c r="AJ151" s="1083"/>
      <c r="AK151" s="1083"/>
      <c r="AL151" s="1083"/>
      <c r="AM151" s="1084"/>
      <c r="AN151" s="942"/>
      <c r="AO151" s="942"/>
      <c r="AP151" s="942"/>
      <c r="AQ151" s="942"/>
      <c r="AR151" s="942"/>
      <c r="AS151" s="942"/>
      <c r="AT151" s="942"/>
      <c r="AU151" s="942"/>
      <c r="AV151" s="942"/>
      <c r="AW151" s="942"/>
      <c r="AX151" s="654"/>
      <c r="AY151" s="654"/>
      <c r="AZ151" s="654"/>
      <c r="BA151" s="654"/>
      <c r="BB151" s="654"/>
      <c r="BC151" s="654"/>
      <c r="BD151" s="654"/>
      <c r="BE151" s="654"/>
      <c r="BF151" s="747"/>
      <c r="BG151" s="474"/>
      <c r="BH151" s="474"/>
      <c r="BI151" s="505"/>
      <c r="BJ151" s="505"/>
      <c r="BK151" s="505"/>
      <c r="BL151" s="505"/>
      <c r="BM151" s="505"/>
      <c r="BN151" s="505"/>
      <c r="BO151" s="505"/>
      <c r="BP151" s="505"/>
      <c r="BQ151" s="505"/>
      <c r="BR151" s="505"/>
      <c r="BS151" s="505"/>
      <c r="BT151" s="505"/>
      <c r="BU151" s="505"/>
      <c r="BV151" s="505"/>
      <c r="BW151" s="505"/>
      <c r="BX151" s="505"/>
      <c r="BY151" s="505"/>
      <c r="BZ151" s="505"/>
      <c r="CA151" s="505"/>
      <c r="CB151" s="505"/>
      <c r="CC151" s="505"/>
      <c r="CD151" s="505"/>
      <c r="CE151" s="505"/>
      <c r="CF151" s="505"/>
      <c r="CG151" s="505"/>
      <c r="CH151" s="505"/>
      <c r="CI151" s="505"/>
      <c r="CJ151" s="505"/>
      <c r="CK151" s="505"/>
      <c r="CL151" s="505"/>
      <c r="CM151" s="505"/>
      <c r="CN151" s="505"/>
      <c r="CO151" s="505"/>
      <c r="CP151" s="505"/>
      <c r="CQ151" s="505"/>
      <c r="CR151" s="505"/>
      <c r="CT151" s="1297"/>
      <c r="CU151" s="1298"/>
      <c r="CV151" s="1298"/>
      <c r="CW151" s="1298"/>
      <c r="CX151" s="1298"/>
      <c r="CY151" s="1298"/>
      <c r="CZ151" s="1298"/>
      <c r="DA151" s="1299"/>
      <c r="DB151" s="1463"/>
      <c r="DC151" s="1464"/>
      <c r="DD151" s="1464"/>
      <c r="DE151" s="1464"/>
      <c r="DF151" s="1464"/>
      <c r="DG151" s="1464"/>
      <c r="DH151" s="1464"/>
      <c r="DI151" s="1464"/>
      <c r="DJ151" s="1464"/>
      <c r="DK151" s="1464"/>
      <c r="DL151" s="1464"/>
      <c r="DM151" s="1464"/>
      <c r="DN151" s="1464"/>
      <c r="DO151" s="1464"/>
      <c r="DP151" s="1464"/>
      <c r="DQ151" s="1464"/>
      <c r="DR151" s="1464"/>
      <c r="DS151" s="1464"/>
      <c r="DT151" s="1464"/>
      <c r="DU151" s="1464"/>
      <c r="DV151" s="1464"/>
      <c r="DW151" s="1464"/>
      <c r="DX151" s="1464"/>
      <c r="DY151" s="1464"/>
      <c r="DZ151" s="1464"/>
      <c r="EA151" s="1464"/>
      <c r="EB151" s="1464"/>
      <c r="EC151" s="1464"/>
      <c r="ED151" s="1464"/>
      <c r="EE151" s="1464"/>
      <c r="EF151" s="1464"/>
      <c r="EG151" s="1464"/>
      <c r="EH151" s="1464"/>
      <c r="EI151" s="1464"/>
      <c r="EJ151" s="1464"/>
      <c r="EK151" s="1465"/>
      <c r="EL151" s="1001"/>
      <c r="EM151" s="1002"/>
      <c r="EN151" s="1002"/>
      <c r="EO151" s="1002"/>
      <c r="EP151" s="1002"/>
      <c r="EQ151" s="1002"/>
      <c r="ER151" s="1002"/>
      <c r="ES151" s="1002"/>
      <c r="ET151" s="1002"/>
      <c r="EU151" s="1002"/>
      <c r="EV151" s="1002"/>
      <c r="EW151" s="1003"/>
      <c r="EX151" s="1004"/>
      <c r="EY151" s="1004"/>
      <c r="EZ151" s="1004"/>
      <c r="FA151" s="1004"/>
      <c r="FB151" s="1004"/>
      <c r="FC151" s="1004"/>
      <c r="FD151" s="1004"/>
      <c r="FE151" s="1004"/>
      <c r="FF151" s="1004"/>
      <c r="FG151" s="1004"/>
      <c r="FH151" s="1004"/>
      <c r="FI151" s="1005"/>
      <c r="FJ151" s="479"/>
      <c r="FK151" s="1021"/>
      <c r="FL151" s="1022"/>
      <c r="FM151" s="1022"/>
      <c r="FN151" s="1022"/>
      <c r="FO151" s="1028"/>
      <c r="FP151" s="665"/>
      <c r="FQ151" s="665"/>
      <c r="FR151" s="665"/>
      <c r="FS151" s="665"/>
      <c r="FT151" s="665"/>
      <c r="FU151" s="665"/>
      <c r="FV151" s="665"/>
      <c r="FW151" s="665"/>
      <c r="FX151" s="1029"/>
      <c r="FY151" s="1017"/>
      <c r="FZ151" s="1017"/>
      <c r="GA151" s="1017"/>
      <c r="GB151" s="1017"/>
      <c r="GC151" s="1017"/>
      <c r="GD151" s="1017"/>
      <c r="GE151" s="1017"/>
      <c r="GF151" s="1017"/>
      <c r="GG151" s="1017"/>
      <c r="GH151" s="1017"/>
      <c r="GI151" s="1017"/>
      <c r="GJ151" s="1017"/>
      <c r="GK151" s="1018"/>
    </row>
    <row r="152" spans="1:193" ht="4.5" customHeight="1" x14ac:dyDescent="0.15">
      <c r="A152" s="1112"/>
      <c r="B152" s="1113"/>
      <c r="C152" s="1113"/>
      <c r="D152" s="1113"/>
      <c r="E152" s="1113"/>
      <c r="F152" s="1113"/>
      <c r="G152" s="1113"/>
      <c r="H152" s="1113"/>
      <c r="I152" s="1113"/>
      <c r="J152" s="1114"/>
      <c r="K152" s="1082"/>
      <c r="L152" s="1083"/>
      <c r="M152" s="1083"/>
      <c r="N152" s="1083"/>
      <c r="O152" s="1084"/>
      <c r="P152" s="942"/>
      <c r="Q152" s="942"/>
      <c r="R152" s="942"/>
      <c r="S152" s="942"/>
      <c r="T152" s="942"/>
      <c r="U152" s="942"/>
      <c r="V152" s="942"/>
      <c r="W152" s="942"/>
      <c r="X152" s="942"/>
      <c r="Y152" s="942"/>
      <c r="Z152" s="654"/>
      <c r="AA152" s="654"/>
      <c r="AB152" s="654"/>
      <c r="AC152" s="654"/>
      <c r="AD152" s="654"/>
      <c r="AE152" s="654"/>
      <c r="AF152" s="654"/>
      <c r="AG152" s="654"/>
      <c r="AH152" s="654"/>
      <c r="AI152" s="1082"/>
      <c r="AJ152" s="1083"/>
      <c r="AK152" s="1083"/>
      <c r="AL152" s="1083"/>
      <c r="AM152" s="1084"/>
      <c r="AN152" s="942"/>
      <c r="AO152" s="942"/>
      <c r="AP152" s="942"/>
      <c r="AQ152" s="942"/>
      <c r="AR152" s="942"/>
      <c r="AS152" s="942"/>
      <c r="AT152" s="942"/>
      <c r="AU152" s="942"/>
      <c r="AV152" s="942"/>
      <c r="AW152" s="942"/>
      <c r="AX152" s="654"/>
      <c r="AY152" s="654"/>
      <c r="AZ152" s="654"/>
      <c r="BA152" s="654"/>
      <c r="BB152" s="654"/>
      <c r="BC152" s="654"/>
      <c r="BD152" s="654"/>
      <c r="BE152" s="654"/>
      <c r="BF152" s="747"/>
      <c r="BG152" s="474"/>
      <c r="BH152" s="474"/>
      <c r="BI152" s="505"/>
      <c r="BJ152" s="505"/>
      <c r="BK152" s="505"/>
      <c r="BL152" s="505"/>
      <c r="BM152" s="505"/>
      <c r="BN152" s="505"/>
      <c r="BO152" s="505"/>
      <c r="BP152" s="505"/>
      <c r="BQ152" s="505"/>
      <c r="BR152" s="505"/>
      <c r="BS152" s="505"/>
      <c r="BT152" s="505"/>
      <c r="BU152" s="505"/>
      <c r="BV152" s="505"/>
      <c r="BW152" s="505"/>
      <c r="BX152" s="505"/>
      <c r="BY152" s="505"/>
      <c r="BZ152" s="505"/>
      <c r="CA152" s="505"/>
      <c r="CB152" s="505"/>
      <c r="CC152" s="505"/>
      <c r="CD152" s="505"/>
      <c r="CE152" s="505"/>
      <c r="CF152" s="505"/>
      <c r="CG152" s="505"/>
      <c r="CH152" s="505"/>
      <c r="CI152" s="505"/>
      <c r="CJ152" s="505"/>
      <c r="CK152" s="505"/>
      <c r="CL152" s="505"/>
      <c r="CM152" s="505"/>
      <c r="CN152" s="505"/>
      <c r="CO152" s="505"/>
      <c r="CP152" s="505"/>
      <c r="CQ152" s="505"/>
      <c r="CR152" s="505"/>
      <c r="CT152" s="506"/>
      <c r="CU152" s="506"/>
      <c r="CV152" s="506"/>
      <c r="CW152" s="506"/>
      <c r="CX152" s="506"/>
      <c r="CY152" s="506"/>
      <c r="CZ152" s="506"/>
      <c r="DA152" s="506"/>
      <c r="DB152" s="506"/>
      <c r="DC152" s="506"/>
      <c r="DD152" s="506"/>
      <c r="DE152" s="504"/>
      <c r="DF152" s="504"/>
      <c r="DG152" s="504"/>
      <c r="DH152" s="504"/>
      <c r="DI152" s="504"/>
      <c r="DJ152" s="472"/>
      <c r="DK152" s="472"/>
      <c r="DL152" s="472"/>
      <c r="DM152" s="472"/>
      <c r="DN152" s="472"/>
      <c r="DO152" s="472"/>
      <c r="DP152" s="472"/>
      <c r="DQ152" s="472"/>
      <c r="DR152" s="472"/>
      <c r="DS152" s="472"/>
      <c r="DT152" s="472"/>
      <c r="DU152" s="472"/>
      <c r="DV152" s="472"/>
      <c r="DW152" s="472"/>
      <c r="DX152" s="472"/>
      <c r="DY152" s="472"/>
      <c r="DZ152" s="472"/>
      <c r="EA152" s="472"/>
      <c r="EB152" s="472"/>
      <c r="EC152" s="504"/>
      <c r="ED152" s="504"/>
      <c r="EE152" s="504"/>
      <c r="EF152" s="504"/>
      <c r="EG152" s="504"/>
      <c r="EH152" s="472"/>
      <c r="EI152" s="472"/>
      <c r="EJ152" s="472"/>
      <c r="EK152" s="472"/>
      <c r="EL152" s="472"/>
      <c r="EM152" s="472"/>
      <c r="EN152" s="472"/>
      <c r="EO152" s="472"/>
      <c r="EP152" s="472"/>
      <c r="EQ152" s="472"/>
      <c r="ER152" s="472"/>
      <c r="ES152" s="472"/>
      <c r="ET152" s="472"/>
      <c r="EU152" s="472"/>
      <c r="EV152" s="472"/>
      <c r="EW152" s="472"/>
      <c r="EX152" s="472"/>
      <c r="EY152" s="472"/>
      <c r="EZ152" s="472"/>
      <c r="FA152" s="474"/>
      <c r="FB152" s="474"/>
      <c r="FC152" s="479"/>
      <c r="FD152" s="479"/>
      <c r="FE152" s="479"/>
      <c r="FF152" s="479"/>
      <c r="FG152" s="479"/>
      <c r="FH152" s="479"/>
      <c r="FI152" s="479"/>
      <c r="FJ152" s="479"/>
    </row>
    <row r="153" spans="1:193" ht="4.5" customHeight="1" x14ac:dyDescent="0.15">
      <c r="A153" s="1112"/>
      <c r="B153" s="1113"/>
      <c r="C153" s="1113"/>
      <c r="D153" s="1113"/>
      <c r="E153" s="1113"/>
      <c r="F153" s="1113"/>
      <c r="G153" s="1113"/>
      <c r="H153" s="1113"/>
      <c r="I153" s="1113"/>
      <c r="J153" s="1114"/>
      <c r="K153" s="1082"/>
      <c r="L153" s="1083"/>
      <c r="M153" s="1083"/>
      <c r="N153" s="1083"/>
      <c r="O153" s="1084"/>
      <c r="P153" s="942"/>
      <c r="Q153" s="942"/>
      <c r="R153" s="942"/>
      <c r="S153" s="942"/>
      <c r="T153" s="942"/>
      <c r="U153" s="942"/>
      <c r="V153" s="942"/>
      <c r="W153" s="942"/>
      <c r="X153" s="942"/>
      <c r="Y153" s="942"/>
      <c r="Z153" s="654"/>
      <c r="AA153" s="654"/>
      <c r="AB153" s="654"/>
      <c r="AC153" s="654"/>
      <c r="AD153" s="654"/>
      <c r="AE153" s="654"/>
      <c r="AF153" s="654"/>
      <c r="AG153" s="654"/>
      <c r="AH153" s="654"/>
      <c r="AI153" s="1082"/>
      <c r="AJ153" s="1083"/>
      <c r="AK153" s="1083"/>
      <c r="AL153" s="1083"/>
      <c r="AM153" s="1084"/>
      <c r="AN153" s="942"/>
      <c r="AO153" s="942"/>
      <c r="AP153" s="942"/>
      <c r="AQ153" s="942"/>
      <c r="AR153" s="942"/>
      <c r="AS153" s="942"/>
      <c r="AT153" s="942"/>
      <c r="AU153" s="942"/>
      <c r="AV153" s="942"/>
      <c r="AW153" s="942"/>
      <c r="AX153" s="654"/>
      <c r="AY153" s="654"/>
      <c r="AZ153" s="654"/>
      <c r="BA153" s="654"/>
      <c r="BB153" s="654"/>
      <c r="BC153" s="654"/>
      <c r="BD153" s="654"/>
      <c r="BE153" s="654"/>
      <c r="BF153" s="747"/>
      <c r="BG153" s="474"/>
      <c r="BH153" s="474"/>
      <c r="BI153" s="505"/>
      <c r="BJ153" s="505"/>
      <c r="BK153" s="505"/>
      <c r="BL153" s="505"/>
      <c r="BM153" s="505"/>
      <c r="BN153" s="505"/>
      <c r="BO153" s="505"/>
      <c r="BP153" s="505"/>
      <c r="BQ153" s="505"/>
      <c r="BR153" s="505"/>
      <c r="BS153" s="505"/>
      <c r="BT153" s="505"/>
      <c r="BU153" s="505"/>
      <c r="BV153" s="505"/>
      <c r="BW153" s="505"/>
      <c r="BX153" s="505"/>
      <c r="BY153" s="505"/>
      <c r="BZ153" s="505"/>
      <c r="CA153" s="505"/>
      <c r="CB153" s="505"/>
      <c r="CC153" s="505"/>
      <c r="CD153" s="505"/>
      <c r="CE153" s="505"/>
      <c r="CF153" s="505"/>
      <c r="CG153" s="505"/>
      <c r="CH153" s="505"/>
      <c r="CI153" s="505"/>
      <c r="CJ153" s="505"/>
      <c r="CK153" s="505"/>
      <c r="CL153" s="505"/>
      <c r="CM153" s="505"/>
      <c r="CN153" s="505"/>
      <c r="CO153" s="505"/>
      <c r="CP153" s="505"/>
      <c r="CQ153" s="505"/>
      <c r="CR153" s="505"/>
      <c r="CT153" s="506"/>
      <c r="CU153" s="506"/>
      <c r="CV153" s="506"/>
      <c r="CW153" s="506"/>
      <c r="CX153" s="506"/>
      <c r="CY153" s="506"/>
      <c r="CZ153" s="506"/>
      <c r="DA153" s="506"/>
      <c r="DB153" s="506"/>
      <c r="DC153" s="506"/>
      <c r="DD153" s="506"/>
      <c r="DE153" s="504"/>
      <c r="DF153" s="504"/>
      <c r="DG153" s="504"/>
      <c r="DH153" s="504"/>
      <c r="DI153" s="504"/>
      <c r="DJ153" s="472"/>
      <c r="DK153" s="472"/>
      <c r="DL153" s="472"/>
      <c r="DM153" s="472"/>
      <c r="DN153" s="472"/>
      <c r="DO153" s="472"/>
      <c r="DP153" s="472"/>
      <c r="DQ153" s="472"/>
      <c r="DR153" s="472"/>
      <c r="DS153" s="472"/>
      <c r="DT153" s="472"/>
      <c r="DU153" s="472"/>
      <c r="DV153" s="472"/>
      <c r="DW153" s="472"/>
      <c r="DX153" s="472"/>
      <c r="DY153" s="472"/>
      <c r="DZ153" s="472"/>
      <c r="EA153" s="472"/>
      <c r="EB153" s="472"/>
      <c r="EC153" s="504"/>
      <c r="ED153" s="504"/>
      <c r="EE153" s="504"/>
      <c r="EF153" s="504"/>
      <c r="EG153" s="504"/>
      <c r="EH153" s="472"/>
      <c r="EI153" s="472"/>
      <c r="EJ153" s="472"/>
      <c r="EK153" s="472"/>
      <c r="EL153" s="472"/>
      <c r="EM153" s="472"/>
      <c r="EN153" s="472"/>
      <c r="EO153" s="472"/>
      <c r="EP153" s="472"/>
      <c r="EQ153" s="472"/>
      <c r="ER153" s="472"/>
      <c r="ES153" s="472"/>
      <c r="ET153" s="472"/>
      <c r="EU153" s="472"/>
      <c r="EV153" s="472"/>
      <c r="EW153" s="472"/>
      <c r="EX153" s="472"/>
      <c r="EY153" s="472"/>
      <c r="EZ153" s="472"/>
      <c r="FA153" s="474"/>
      <c r="FB153" s="474"/>
      <c r="FC153" s="479"/>
      <c r="FD153" s="479"/>
      <c r="FE153" s="479"/>
      <c r="FF153" s="479"/>
      <c r="FG153" s="479"/>
      <c r="FH153" s="479"/>
      <c r="FI153" s="479"/>
      <c r="FJ153" s="479"/>
    </row>
    <row r="154" spans="1:193" ht="4.5" customHeight="1" x14ac:dyDescent="0.15">
      <c r="A154" s="1112"/>
      <c r="B154" s="1113"/>
      <c r="C154" s="1113"/>
      <c r="D154" s="1113"/>
      <c r="E154" s="1113"/>
      <c r="F154" s="1113"/>
      <c r="G154" s="1113"/>
      <c r="H154" s="1113"/>
      <c r="I154" s="1113"/>
      <c r="J154" s="1114"/>
      <c r="K154" s="1082"/>
      <c r="L154" s="1083"/>
      <c r="M154" s="1083"/>
      <c r="N154" s="1083"/>
      <c r="O154" s="1084"/>
      <c r="P154" s="942" t="str">
        <f>IF(入力シート!$C$63="","",入力シート!$C$63)</f>
        <v/>
      </c>
      <c r="Q154" s="942"/>
      <c r="R154" s="942"/>
      <c r="S154" s="942"/>
      <c r="T154" s="942"/>
      <c r="U154" s="942"/>
      <c r="V154" s="942"/>
      <c r="W154" s="942"/>
      <c r="X154" s="942"/>
      <c r="Y154" s="942"/>
      <c r="Z154" s="654" t="str">
        <f>IF(入力シート!$D$63="","",入力シート!$D$63)</f>
        <v/>
      </c>
      <c r="AA154" s="654"/>
      <c r="AB154" s="654"/>
      <c r="AC154" s="654"/>
      <c r="AD154" s="654"/>
      <c r="AE154" s="654"/>
      <c r="AF154" s="654"/>
      <c r="AG154" s="654"/>
      <c r="AH154" s="654"/>
      <c r="AI154" s="1082"/>
      <c r="AJ154" s="1083"/>
      <c r="AK154" s="1083"/>
      <c r="AL154" s="1083"/>
      <c r="AM154" s="1084"/>
      <c r="AN154" s="942" t="str">
        <f>IF(入力シート!$F$63="","",入力シート!$F$63)</f>
        <v/>
      </c>
      <c r="AO154" s="942"/>
      <c r="AP154" s="942"/>
      <c r="AQ154" s="942"/>
      <c r="AR154" s="942"/>
      <c r="AS154" s="942"/>
      <c r="AT154" s="942"/>
      <c r="AU154" s="942"/>
      <c r="AV154" s="942"/>
      <c r="AW154" s="942"/>
      <c r="AX154" s="654" t="str">
        <f>IF(入力シート!$G$63="","",入力シート!$G$63)</f>
        <v/>
      </c>
      <c r="AY154" s="654"/>
      <c r="AZ154" s="654"/>
      <c r="BA154" s="654"/>
      <c r="BB154" s="654"/>
      <c r="BC154" s="654"/>
      <c r="BD154" s="654"/>
      <c r="BE154" s="654"/>
      <c r="BF154" s="747"/>
      <c r="BG154" s="474"/>
      <c r="BH154" s="474"/>
      <c r="BI154" s="505"/>
      <c r="BJ154" s="505"/>
      <c r="BK154" s="505"/>
      <c r="BL154" s="505"/>
      <c r="BM154" s="505"/>
      <c r="BN154" s="505"/>
      <c r="BO154" s="505"/>
      <c r="BP154" s="505"/>
      <c r="BQ154" s="505"/>
      <c r="BR154" s="505"/>
      <c r="BS154" s="505"/>
      <c r="BT154" s="505"/>
      <c r="BU154" s="505"/>
      <c r="BV154" s="505"/>
      <c r="BW154" s="505"/>
      <c r="BX154" s="505"/>
      <c r="BY154" s="505"/>
      <c r="BZ154" s="505"/>
      <c r="CA154" s="505"/>
      <c r="CB154" s="505"/>
      <c r="CC154" s="505"/>
      <c r="CD154" s="505"/>
      <c r="CE154" s="505"/>
      <c r="CF154" s="505"/>
      <c r="CG154" s="505"/>
      <c r="CH154" s="505"/>
      <c r="CI154" s="505"/>
      <c r="CJ154" s="505"/>
      <c r="CK154" s="505"/>
      <c r="CL154" s="505"/>
      <c r="CM154" s="505"/>
      <c r="CN154" s="505"/>
      <c r="CO154" s="505"/>
      <c r="CP154" s="505"/>
      <c r="CQ154" s="505"/>
      <c r="CR154" s="505"/>
      <c r="CT154" s="775" t="s">
        <v>399</v>
      </c>
      <c r="CU154" s="775"/>
      <c r="CV154" s="775"/>
      <c r="CW154" s="775"/>
      <c r="CX154" s="775"/>
      <c r="CY154" s="775"/>
      <c r="CZ154" s="775"/>
      <c r="DA154" s="775"/>
      <c r="DB154" s="775"/>
      <c r="DC154" s="775"/>
      <c r="DD154" s="775"/>
      <c r="DE154" s="775"/>
      <c r="DF154" s="775"/>
      <c r="DG154" s="775"/>
      <c r="DH154" s="775"/>
      <c r="DI154" s="775"/>
      <c r="DJ154" s="775"/>
      <c r="DK154" s="775"/>
      <c r="DL154" s="775"/>
      <c r="DM154" s="775"/>
      <c r="DN154" s="775"/>
      <c r="DO154" s="775"/>
      <c r="DP154" s="775"/>
      <c r="DQ154" s="775"/>
      <c r="DR154" s="775"/>
      <c r="DS154" s="775"/>
      <c r="DT154" s="775"/>
      <c r="DU154" s="775"/>
      <c r="DV154" s="775"/>
      <c r="DW154" s="775"/>
      <c r="DX154" s="775"/>
      <c r="DY154" s="775"/>
      <c r="DZ154" s="775"/>
      <c r="EA154" s="775"/>
      <c r="EB154" s="775"/>
      <c r="EC154" s="775"/>
      <c r="ED154" s="775"/>
      <c r="EE154" s="775"/>
      <c r="EF154" s="775"/>
      <c r="EG154" s="775"/>
      <c r="EH154" s="775"/>
      <c r="EI154" s="775"/>
      <c r="EJ154" s="775"/>
      <c r="EK154" s="775"/>
      <c r="EL154" s="775"/>
      <c r="EM154" s="472"/>
      <c r="EN154" s="472"/>
      <c r="EO154" s="472"/>
      <c r="EP154" s="472"/>
      <c r="EQ154" s="472"/>
      <c r="ER154" s="472"/>
      <c r="ES154" s="472"/>
      <c r="ET154" s="472"/>
      <c r="EU154" s="472"/>
      <c r="EV154" s="472"/>
      <c r="EY154" s="472"/>
      <c r="EZ154" s="472"/>
      <c r="FA154" s="474"/>
      <c r="FB154" s="474"/>
      <c r="FC154" s="479"/>
      <c r="FD154" s="479"/>
      <c r="FE154" s="479"/>
      <c r="FF154" s="479"/>
      <c r="FG154" s="479"/>
      <c r="FH154" s="479"/>
      <c r="FI154" s="479"/>
      <c r="FJ154" s="479"/>
    </row>
    <row r="155" spans="1:193" ht="4.5" customHeight="1" x14ac:dyDescent="0.15">
      <c r="A155" s="1112"/>
      <c r="B155" s="1113"/>
      <c r="C155" s="1113"/>
      <c r="D155" s="1113"/>
      <c r="E155" s="1113"/>
      <c r="F155" s="1113"/>
      <c r="G155" s="1113"/>
      <c r="H155" s="1113"/>
      <c r="I155" s="1113"/>
      <c r="J155" s="1114"/>
      <c r="K155" s="1082"/>
      <c r="L155" s="1083"/>
      <c r="M155" s="1083"/>
      <c r="N155" s="1083"/>
      <c r="O155" s="1084"/>
      <c r="P155" s="942"/>
      <c r="Q155" s="942"/>
      <c r="R155" s="942"/>
      <c r="S155" s="942"/>
      <c r="T155" s="942"/>
      <c r="U155" s="942"/>
      <c r="V155" s="942"/>
      <c r="W155" s="942"/>
      <c r="X155" s="942"/>
      <c r="Y155" s="942"/>
      <c r="Z155" s="654"/>
      <c r="AA155" s="654"/>
      <c r="AB155" s="654"/>
      <c r="AC155" s="654"/>
      <c r="AD155" s="654"/>
      <c r="AE155" s="654"/>
      <c r="AF155" s="654"/>
      <c r="AG155" s="654"/>
      <c r="AH155" s="654"/>
      <c r="AI155" s="1082"/>
      <c r="AJ155" s="1083"/>
      <c r="AK155" s="1083"/>
      <c r="AL155" s="1083"/>
      <c r="AM155" s="1084"/>
      <c r="AN155" s="942"/>
      <c r="AO155" s="942"/>
      <c r="AP155" s="942"/>
      <c r="AQ155" s="942"/>
      <c r="AR155" s="942"/>
      <c r="AS155" s="942"/>
      <c r="AT155" s="942"/>
      <c r="AU155" s="942"/>
      <c r="AV155" s="942"/>
      <c r="AW155" s="942"/>
      <c r="AX155" s="654"/>
      <c r="AY155" s="654"/>
      <c r="AZ155" s="654"/>
      <c r="BA155" s="654"/>
      <c r="BB155" s="654"/>
      <c r="BC155" s="654"/>
      <c r="BD155" s="654"/>
      <c r="BE155" s="654"/>
      <c r="BF155" s="747"/>
      <c r="BG155" s="474"/>
      <c r="BH155" s="474"/>
      <c r="BI155" s="505"/>
      <c r="BJ155" s="505"/>
      <c r="BK155" s="505"/>
      <c r="BL155" s="505"/>
      <c r="BM155" s="505"/>
      <c r="BN155" s="505"/>
      <c r="BO155" s="505"/>
      <c r="BP155" s="505"/>
      <c r="BQ155" s="505"/>
      <c r="BR155" s="505"/>
      <c r="BS155" s="505"/>
      <c r="BT155" s="505"/>
      <c r="BU155" s="505"/>
      <c r="BV155" s="505"/>
      <c r="BW155" s="505"/>
      <c r="BX155" s="505"/>
      <c r="BY155" s="505"/>
      <c r="BZ155" s="505"/>
      <c r="CA155" s="505"/>
      <c r="CB155" s="505"/>
      <c r="CC155" s="505"/>
      <c r="CD155" s="505"/>
      <c r="CE155" s="505"/>
      <c r="CF155" s="505"/>
      <c r="CG155" s="505"/>
      <c r="CH155" s="505"/>
      <c r="CI155" s="505"/>
      <c r="CJ155" s="505"/>
      <c r="CK155" s="505"/>
      <c r="CL155" s="505"/>
      <c r="CM155" s="505"/>
      <c r="CN155" s="505"/>
      <c r="CO155" s="505"/>
      <c r="CP155" s="505"/>
      <c r="CQ155" s="505"/>
      <c r="CR155" s="505"/>
      <c r="CT155" s="775"/>
      <c r="CU155" s="775"/>
      <c r="CV155" s="775"/>
      <c r="CW155" s="775"/>
      <c r="CX155" s="775"/>
      <c r="CY155" s="775"/>
      <c r="CZ155" s="775"/>
      <c r="DA155" s="775"/>
      <c r="DB155" s="775"/>
      <c r="DC155" s="775"/>
      <c r="DD155" s="775"/>
      <c r="DE155" s="775"/>
      <c r="DF155" s="775"/>
      <c r="DG155" s="775"/>
      <c r="DH155" s="775"/>
      <c r="DI155" s="775"/>
      <c r="DJ155" s="775"/>
      <c r="DK155" s="775"/>
      <c r="DL155" s="775"/>
      <c r="DM155" s="775"/>
      <c r="DN155" s="775"/>
      <c r="DO155" s="775"/>
      <c r="DP155" s="775"/>
      <c r="DQ155" s="775"/>
      <c r="DR155" s="775"/>
      <c r="DS155" s="775"/>
      <c r="DT155" s="775"/>
      <c r="DU155" s="775"/>
      <c r="DV155" s="775"/>
      <c r="DW155" s="775"/>
      <c r="DX155" s="775"/>
      <c r="DY155" s="775"/>
      <c r="DZ155" s="775"/>
      <c r="EA155" s="775"/>
      <c r="EB155" s="775"/>
      <c r="EC155" s="775"/>
      <c r="ED155" s="775"/>
      <c r="EE155" s="775"/>
      <c r="EF155" s="775"/>
      <c r="EG155" s="775"/>
      <c r="EH155" s="775"/>
      <c r="EI155" s="775"/>
      <c r="EJ155" s="775"/>
      <c r="EK155" s="775"/>
      <c r="EL155" s="775"/>
      <c r="EM155" s="472"/>
      <c r="EN155" s="472"/>
      <c r="EO155" s="472"/>
      <c r="EP155" s="472"/>
      <c r="EQ155" s="472"/>
      <c r="ER155" s="472"/>
      <c r="ES155" s="472"/>
      <c r="ET155" s="472"/>
      <c r="EU155" s="472"/>
      <c r="EV155" s="472"/>
      <c r="EY155" s="472"/>
      <c r="EZ155" s="472"/>
      <c r="FA155" s="474"/>
      <c r="FB155" s="474"/>
      <c r="FC155" s="479"/>
      <c r="FD155" s="479"/>
      <c r="FE155" s="479"/>
      <c r="FF155" s="479"/>
      <c r="FG155" s="479"/>
      <c r="FH155" s="479"/>
      <c r="FI155" s="479"/>
      <c r="FJ155" s="479"/>
    </row>
    <row r="156" spans="1:193" ht="4.5" customHeight="1" x14ac:dyDescent="0.15">
      <c r="A156" s="1112"/>
      <c r="B156" s="1113"/>
      <c r="C156" s="1113"/>
      <c r="D156" s="1113"/>
      <c r="E156" s="1113"/>
      <c r="F156" s="1113"/>
      <c r="G156" s="1113"/>
      <c r="H156" s="1113"/>
      <c r="I156" s="1113"/>
      <c r="J156" s="1114"/>
      <c r="K156" s="1082"/>
      <c r="L156" s="1083"/>
      <c r="M156" s="1083"/>
      <c r="N156" s="1083"/>
      <c r="O156" s="1084"/>
      <c r="P156" s="942"/>
      <c r="Q156" s="942"/>
      <c r="R156" s="942"/>
      <c r="S156" s="942"/>
      <c r="T156" s="942"/>
      <c r="U156" s="942"/>
      <c r="V156" s="942"/>
      <c r="W156" s="942"/>
      <c r="X156" s="942"/>
      <c r="Y156" s="942"/>
      <c r="Z156" s="654"/>
      <c r="AA156" s="654"/>
      <c r="AB156" s="654"/>
      <c r="AC156" s="654"/>
      <c r="AD156" s="654"/>
      <c r="AE156" s="654"/>
      <c r="AF156" s="654"/>
      <c r="AG156" s="654"/>
      <c r="AH156" s="654"/>
      <c r="AI156" s="1082"/>
      <c r="AJ156" s="1083"/>
      <c r="AK156" s="1083"/>
      <c r="AL156" s="1083"/>
      <c r="AM156" s="1084"/>
      <c r="AN156" s="942"/>
      <c r="AO156" s="942"/>
      <c r="AP156" s="942"/>
      <c r="AQ156" s="942"/>
      <c r="AR156" s="942"/>
      <c r="AS156" s="942"/>
      <c r="AT156" s="942"/>
      <c r="AU156" s="942"/>
      <c r="AV156" s="942"/>
      <c r="AW156" s="942"/>
      <c r="AX156" s="654"/>
      <c r="AY156" s="654"/>
      <c r="AZ156" s="654"/>
      <c r="BA156" s="654"/>
      <c r="BB156" s="654"/>
      <c r="BC156" s="654"/>
      <c r="BD156" s="654"/>
      <c r="BE156" s="654"/>
      <c r="BF156" s="747"/>
      <c r="BG156" s="474"/>
      <c r="BH156" s="474"/>
      <c r="BI156" s="505"/>
      <c r="BJ156" s="505"/>
      <c r="BK156" s="505"/>
      <c r="BL156" s="505"/>
      <c r="BM156" s="505"/>
      <c r="BN156" s="505"/>
      <c r="BO156" s="505"/>
      <c r="BP156" s="505"/>
      <c r="BQ156" s="505"/>
      <c r="BR156" s="472"/>
      <c r="BS156" s="472"/>
      <c r="BT156" s="472"/>
      <c r="BU156" s="472"/>
      <c r="BV156" s="472"/>
      <c r="BW156" s="472"/>
      <c r="BX156" s="472"/>
      <c r="BY156" s="472"/>
      <c r="BZ156" s="472"/>
      <c r="CA156" s="472"/>
      <c r="CB156" s="472"/>
      <c r="CC156" s="472"/>
      <c r="CD156" s="472"/>
      <c r="CE156" s="472"/>
      <c r="CF156" s="472"/>
      <c r="CG156" s="472"/>
      <c r="CH156" s="472"/>
      <c r="CI156" s="472"/>
      <c r="CJ156" s="472"/>
      <c r="CK156" s="472"/>
      <c r="CL156" s="472"/>
      <c r="CM156" s="472"/>
      <c r="CN156" s="472"/>
      <c r="CO156" s="472"/>
      <c r="CP156" s="472"/>
      <c r="CQ156" s="472"/>
      <c r="CR156" s="472"/>
      <c r="CT156" s="776"/>
      <c r="CU156" s="776"/>
      <c r="CV156" s="776"/>
      <c r="CW156" s="776"/>
      <c r="CX156" s="776"/>
      <c r="CY156" s="776"/>
      <c r="CZ156" s="776"/>
      <c r="DA156" s="776"/>
      <c r="DB156" s="776"/>
      <c r="DC156" s="776"/>
      <c r="DD156" s="776"/>
      <c r="DE156" s="776"/>
      <c r="DF156" s="776"/>
      <c r="DG156" s="776"/>
      <c r="DH156" s="776"/>
      <c r="DI156" s="776"/>
      <c r="DJ156" s="776"/>
      <c r="DK156" s="776"/>
      <c r="DL156" s="776"/>
      <c r="DM156" s="776"/>
      <c r="DN156" s="776"/>
      <c r="DO156" s="776"/>
      <c r="DP156" s="776"/>
      <c r="DQ156" s="776"/>
      <c r="DR156" s="776"/>
      <c r="DS156" s="776"/>
      <c r="DT156" s="776"/>
      <c r="DU156" s="776"/>
      <c r="DV156" s="776"/>
      <c r="DW156" s="776"/>
      <c r="DX156" s="776"/>
      <c r="DY156" s="776"/>
      <c r="DZ156" s="776"/>
      <c r="EA156" s="776"/>
      <c r="EB156" s="776"/>
      <c r="EC156" s="776"/>
      <c r="ED156" s="776"/>
      <c r="EE156" s="776"/>
      <c r="EF156" s="776"/>
      <c r="EG156" s="776"/>
      <c r="EH156" s="776"/>
      <c r="EI156" s="776"/>
      <c r="EJ156" s="776"/>
      <c r="EK156" s="776"/>
      <c r="EL156" s="776"/>
      <c r="EM156" s="472"/>
      <c r="EN156" s="472"/>
      <c r="EO156" s="472"/>
      <c r="EP156" s="472"/>
      <c r="EQ156" s="472"/>
      <c r="ER156" s="472"/>
      <c r="ES156" s="472"/>
      <c r="ET156" s="472"/>
      <c r="EU156" s="472"/>
      <c r="EV156" s="472"/>
      <c r="EY156" s="472"/>
      <c r="EZ156" s="472"/>
      <c r="FA156" s="474"/>
      <c r="FB156" s="474"/>
      <c r="FC156" s="475"/>
      <c r="FD156" s="475"/>
      <c r="FE156" s="475"/>
      <c r="FF156" s="475"/>
      <c r="FG156" s="475"/>
      <c r="FH156" s="475"/>
      <c r="FI156" s="475"/>
      <c r="FJ156" s="479"/>
    </row>
    <row r="157" spans="1:193" ht="4.5" customHeight="1" x14ac:dyDescent="0.15">
      <c r="A157" s="1112"/>
      <c r="B157" s="1113"/>
      <c r="C157" s="1113"/>
      <c r="D157" s="1113"/>
      <c r="E157" s="1113"/>
      <c r="F157" s="1113"/>
      <c r="G157" s="1113"/>
      <c r="H157" s="1113"/>
      <c r="I157" s="1113"/>
      <c r="J157" s="1114"/>
      <c r="K157" s="1082"/>
      <c r="L157" s="1083"/>
      <c r="M157" s="1083"/>
      <c r="N157" s="1083"/>
      <c r="O157" s="1084"/>
      <c r="P157" s="942"/>
      <c r="Q157" s="942"/>
      <c r="R157" s="942"/>
      <c r="S157" s="942"/>
      <c r="T157" s="942"/>
      <c r="U157" s="942"/>
      <c r="V157" s="942"/>
      <c r="W157" s="942"/>
      <c r="X157" s="942"/>
      <c r="Y157" s="942"/>
      <c r="Z157" s="654"/>
      <c r="AA157" s="654"/>
      <c r="AB157" s="654"/>
      <c r="AC157" s="654"/>
      <c r="AD157" s="654"/>
      <c r="AE157" s="654"/>
      <c r="AF157" s="654"/>
      <c r="AG157" s="654"/>
      <c r="AH157" s="654"/>
      <c r="AI157" s="1082"/>
      <c r="AJ157" s="1083"/>
      <c r="AK157" s="1083"/>
      <c r="AL157" s="1083"/>
      <c r="AM157" s="1084"/>
      <c r="AN157" s="942"/>
      <c r="AO157" s="942"/>
      <c r="AP157" s="942"/>
      <c r="AQ157" s="942"/>
      <c r="AR157" s="942"/>
      <c r="AS157" s="942"/>
      <c r="AT157" s="942"/>
      <c r="AU157" s="942"/>
      <c r="AV157" s="942"/>
      <c r="AW157" s="942"/>
      <c r="AX157" s="654"/>
      <c r="AY157" s="654"/>
      <c r="AZ157" s="654"/>
      <c r="BA157" s="654"/>
      <c r="BB157" s="654"/>
      <c r="BC157" s="654"/>
      <c r="BD157" s="654"/>
      <c r="BE157" s="654"/>
      <c r="BF157" s="747"/>
      <c r="BG157" s="474"/>
      <c r="BH157" s="474"/>
      <c r="BI157" s="505"/>
      <c r="BJ157" s="505"/>
      <c r="BK157" s="505"/>
      <c r="BL157" s="505"/>
      <c r="BM157" s="505"/>
      <c r="BN157" s="505"/>
      <c r="BO157" s="505"/>
      <c r="BP157" s="505"/>
      <c r="BQ157" s="505"/>
      <c r="BR157" s="472"/>
      <c r="BS157" s="472"/>
      <c r="BT157" s="472"/>
      <c r="BU157" s="472"/>
      <c r="BV157" s="472"/>
      <c r="BW157" s="472"/>
      <c r="BX157" s="472"/>
      <c r="BY157" s="472"/>
      <c r="BZ157" s="472"/>
      <c r="CA157" s="472"/>
      <c r="CB157" s="472"/>
      <c r="CC157" s="472"/>
      <c r="CD157" s="472"/>
      <c r="CE157" s="472"/>
      <c r="CF157" s="472"/>
      <c r="CG157" s="472"/>
      <c r="CH157" s="472"/>
      <c r="CI157" s="472"/>
      <c r="CJ157" s="472"/>
      <c r="CK157" s="472"/>
      <c r="CL157" s="472"/>
      <c r="CM157" s="472"/>
      <c r="CN157" s="472"/>
      <c r="CO157" s="472"/>
      <c r="CP157" s="472"/>
      <c r="CQ157" s="472"/>
      <c r="CR157" s="472"/>
      <c r="CT157" s="1043" t="s">
        <v>223</v>
      </c>
      <c r="CU157" s="1044"/>
      <c r="CV157" s="1044"/>
      <c r="CW157" s="1044"/>
      <c r="CX157" s="1044"/>
      <c r="CY157" s="1044"/>
      <c r="CZ157" s="1044"/>
      <c r="DA157" s="1045"/>
      <c r="DB157" s="1050" t="s">
        <v>183</v>
      </c>
      <c r="DC157" s="1051"/>
      <c r="DD157" s="1051"/>
      <c r="DE157" s="1051"/>
      <c r="DF157" s="1051"/>
      <c r="DG157" s="1051"/>
      <c r="DH157" s="1051"/>
      <c r="DI157" s="1051"/>
      <c r="DJ157" s="1051"/>
      <c r="DK157" s="1051"/>
      <c r="DL157" s="1051"/>
      <c r="DM157" s="1051"/>
      <c r="DN157" s="1051"/>
      <c r="DO157" s="1051"/>
      <c r="DP157" s="1051"/>
      <c r="DQ157" s="1052"/>
      <c r="DR157" s="1052"/>
      <c r="DS157" s="1052"/>
      <c r="DT157" s="1052"/>
      <c r="DU157" s="1052"/>
      <c r="DV157" s="1052"/>
      <c r="DW157" s="1052"/>
      <c r="DX157" s="1052"/>
      <c r="DY157" s="1052"/>
      <c r="DZ157" s="1052"/>
      <c r="EA157" s="1052"/>
      <c r="EB157" s="1052"/>
      <c r="EC157" s="1052"/>
      <c r="ED157" s="1052"/>
      <c r="EE157" s="1053"/>
      <c r="EF157" s="965" t="s">
        <v>184</v>
      </c>
      <c r="EG157" s="1006"/>
      <c r="EH157" s="1006"/>
      <c r="EI157" s="1006"/>
      <c r="EJ157" s="1006"/>
      <c r="EK157" s="1006"/>
      <c r="EL157" s="1006"/>
      <c r="EM157" s="1006"/>
      <c r="EN157" s="1006"/>
      <c r="EO157" s="1006"/>
      <c r="EP157" s="1006"/>
      <c r="EQ157" s="1006"/>
      <c r="ER157" s="1006"/>
      <c r="ES157" s="1006"/>
      <c r="ET157" s="1007"/>
      <c r="EU157" s="965" t="s">
        <v>69</v>
      </c>
      <c r="EV157" s="966"/>
      <c r="EW157" s="966"/>
      <c r="EX157" s="966"/>
      <c r="EY157" s="966"/>
      <c r="EZ157" s="966"/>
      <c r="FA157" s="966"/>
      <c r="FB157" s="966"/>
      <c r="FC157" s="966"/>
      <c r="FD157" s="966"/>
      <c r="FE157" s="966"/>
      <c r="FF157" s="966"/>
      <c r="FG157" s="966"/>
      <c r="FH157" s="966"/>
      <c r="FI157" s="967"/>
      <c r="FJ157" s="479"/>
      <c r="FK157" s="1060" t="s">
        <v>224</v>
      </c>
      <c r="FL157" s="1060"/>
      <c r="FM157" s="1060"/>
      <c r="FN157" s="1060"/>
      <c r="FO157" s="1060"/>
      <c r="FP157" s="1060"/>
      <c r="FQ157" s="1060"/>
      <c r="FR157" s="1060"/>
      <c r="FS157" s="1060"/>
      <c r="FT157" s="1060"/>
      <c r="FU157" s="1060"/>
      <c r="FV157" s="1060"/>
      <c r="FW157" s="1060"/>
      <c r="FX157" s="1060"/>
      <c r="FY157" s="1060"/>
      <c r="FZ157" s="1060"/>
      <c r="GA157" s="1060"/>
      <c r="GB157" s="1060"/>
      <c r="GC157" s="1060"/>
      <c r="GD157" s="1060"/>
      <c r="GE157" s="1060"/>
      <c r="GF157" s="1060"/>
      <c r="GG157" s="1060"/>
      <c r="GH157" s="1060"/>
      <c r="GI157" s="1060"/>
      <c r="GJ157" s="1060"/>
      <c r="GK157" s="1060"/>
    </row>
    <row r="158" spans="1:193" ht="4.5" customHeight="1" x14ac:dyDescent="0.15">
      <c r="A158" s="1112"/>
      <c r="B158" s="1113"/>
      <c r="C158" s="1113"/>
      <c r="D158" s="1113"/>
      <c r="E158" s="1113"/>
      <c r="F158" s="1113"/>
      <c r="G158" s="1113"/>
      <c r="H158" s="1113"/>
      <c r="I158" s="1113"/>
      <c r="J158" s="1114"/>
      <c r="K158" s="1105" t="s">
        <v>221</v>
      </c>
      <c r="L158" s="638"/>
      <c r="M158" s="638"/>
      <c r="N158" s="638"/>
      <c r="O158" s="638"/>
      <c r="P158" s="942" t="str">
        <f>IF(入力シート!$C$67="","",入力シート!$C$67)</f>
        <v/>
      </c>
      <c r="Q158" s="942"/>
      <c r="R158" s="942"/>
      <c r="S158" s="942"/>
      <c r="T158" s="942"/>
      <c r="U158" s="942"/>
      <c r="V158" s="942"/>
      <c r="W158" s="942"/>
      <c r="X158" s="942"/>
      <c r="Y158" s="942"/>
      <c r="Z158" s="654" t="str">
        <f>IF(入力シート!$D$67="","",入力シート!$D$67)</f>
        <v/>
      </c>
      <c r="AA158" s="654"/>
      <c r="AB158" s="654"/>
      <c r="AC158" s="654"/>
      <c r="AD158" s="654"/>
      <c r="AE158" s="654"/>
      <c r="AF158" s="654"/>
      <c r="AG158" s="654"/>
      <c r="AH158" s="654"/>
      <c r="AI158" s="1105" t="s">
        <v>222</v>
      </c>
      <c r="AJ158" s="638"/>
      <c r="AK158" s="638"/>
      <c r="AL158" s="638"/>
      <c r="AM158" s="638"/>
      <c r="AN158" s="942" t="str">
        <f>IF(入力シート!$F$67="","",入力シート!$F$67)</f>
        <v/>
      </c>
      <c r="AO158" s="942"/>
      <c r="AP158" s="942"/>
      <c r="AQ158" s="942"/>
      <c r="AR158" s="942"/>
      <c r="AS158" s="942"/>
      <c r="AT158" s="942"/>
      <c r="AU158" s="942"/>
      <c r="AV158" s="942"/>
      <c r="AW158" s="942"/>
      <c r="AX158" s="654" t="str">
        <f>IF(入力シート!$G$67="","",入力シート!$G$67)</f>
        <v/>
      </c>
      <c r="AY158" s="654"/>
      <c r="AZ158" s="654"/>
      <c r="BA158" s="654"/>
      <c r="BB158" s="654"/>
      <c r="BC158" s="654"/>
      <c r="BD158" s="654"/>
      <c r="BE158" s="654"/>
      <c r="BF158" s="747"/>
      <c r="BG158" s="474"/>
      <c r="BH158" s="474"/>
      <c r="BI158" s="505"/>
      <c r="BJ158" s="505"/>
      <c r="BK158" s="505"/>
      <c r="BL158" s="505"/>
      <c r="BM158" s="505"/>
      <c r="BN158" s="505"/>
      <c r="BO158" s="505"/>
      <c r="BP158" s="505"/>
      <c r="BQ158" s="505"/>
      <c r="BR158" s="472"/>
      <c r="BS158" s="472"/>
      <c r="BT158" s="472"/>
      <c r="BU158" s="472"/>
      <c r="BV158" s="472"/>
      <c r="BW158" s="472"/>
      <c r="BX158" s="472"/>
      <c r="BY158" s="472"/>
      <c r="BZ158" s="472"/>
      <c r="CA158" s="472"/>
      <c r="CB158" s="472"/>
      <c r="CC158" s="472"/>
      <c r="CD158" s="472"/>
      <c r="CE158" s="472"/>
      <c r="CF158" s="472"/>
      <c r="CG158" s="472"/>
      <c r="CH158" s="472"/>
      <c r="CI158" s="472"/>
      <c r="CJ158" s="472"/>
      <c r="CK158" s="472"/>
      <c r="CL158" s="472"/>
      <c r="CM158" s="472"/>
      <c r="CN158" s="472"/>
      <c r="CO158" s="472"/>
      <c r="CP158" s="472"/>
      <c r="CQ158" s="472"/>
      <c r="CR158" s="472"/>
      <c r="CT158" s="1046"/>
      <c r="CU158" s="1047"/>
      <c r="CV158" s="1047"/>
      <c r="CW158" s="1047"/>
      <c r="CX158" s="1047"/>
      <c r="CY158" s="1047"/>
      <c r="CZ158" s="1047"/>
      <c r="DA158" s="1048"/>
      <c r="DB158" s="1054"/>
      <c r="DC158" s="1055"/>
      <c r="DD158" s="1055"/>
      <c r="DE158" s="1055"/>
      <c r="DF158" s="1055"/>
      <c r="DG158" s="1055"/>
      <c r="DH158" s="1055"/>
      <c r="DI158" s="1055"/>
      <c r="DJ158" s="1055"/>
      <c r="DK158" s="1055"/>
      <c r="DL158" s="1055"/>
      <c r="DM158" s="1055"/>
      <c r="DN158" s="1055"/>
      <c r="DO158" s="1055"/>
      <c r="DP158" s="1055"/>
      <c r="DQ158" s="1056"/>
      <c r="DR158" s="1056"/>
      <c r="DS158" s="1056"/>
      <c r="DT158" s="1056"/>
      <c r="DU158" s="1056"/>
      <c r="DV158" s="1056"/>
      <c r="DW158" s="1056"/>
      <c r="DX158" s="1056"/>
      <c r="DY158" s="1056"/>
      <c r="DZ158" s="1056"/>
      <c r="EA158" s="1056"/>
      <c r="EB158" s="1056"/>
      <c r="EC158" s="1056"/>
      <c r="ED158" s="1056"/>
      <c r="EE158" s="1057"/>
      <c r="EF158" s="1008"/>
      <c r="EG158" s="1009"/>
      <c r="EH158" s="1009"/>
      <c r="EI158" s="1009"/>
      <c r="EJ158" s="1009"/>
      <c r="EK158" s="1009"/>
      <c r="EL158" s="1009"/>
      <c r="EM158" s="1009"/>
      <c r="EN158" s="1009"/>
      <c r="EO158" s="1009"/>
      <c r="EP158" s="1009"/>
      <c r="EQ158" s="1009"/>
      <c r="ER158" s="1009"/>
      <c r="ES158" s="1009"/>
      <c r="ET158" s="1010"/>
      <c r="EU158" s="968"/>
      <c r="EV158" s="969"/>
      <c r="EW158" s="969"/>
      <c r="EX158" s="969"/>
      <c r="EY158" s="969"/>
      <c r="EZ158" s="969"/>
      <c r="FA158" s="969"/>
      <c r="FB158" s="969"/>
      <c r="FC158" s="969"/>
      <c r="FD158" s="969"/>
      <c r="FE158" s="969"/>
      <c r="FF158" s="969"/>
      <c r="FG158" s="969"/>
      <c r="FH158" s="969"/>
      <c r="FI158" s="970"/>
      <c r="FJ158" s="479"/>
      <c r="FK158" s="1060"/>
      <c r="FL158" s="1060"/>
      <c r="FM158" s="1060"/>
      <c r="FN158" s="1060"/>
      <c r="FO158" s="1060"/>
      <c r="FP158" s="1060"/>
      <c r="FQ158" s="1060"/>
      <c r="FR158" s="1060"/>
      <c r="FS158" s="1060"/>
      <c r="FT158" s="1060"/>
      <c r="FU158" s="1060"/>
      <c r="FV158" s="1060"/>
      <c r="FW158" s="1060"/>
      <c r="FX158" s="1060"/>
      <c r="FY158" s="1060"/>
      <c r="FZ158" s="1060"/>
      <c r="GA158" s="1060"/>
      <c r="GB158" s="1060"/>
      <c r="GC158" s="1060"/>
      <c r="GD158" s="1060"/>
      <c r="GE158" s="1060"/>
      <c r="GF158" s="1060"/>
      <c r="GG158" s="1060"/>
      <c r="GH158" s="1060"/>
      <c r="GI158" s="1060"/>
      <c r="GJ158" s="1060"/>
      <c r="GK158" s="1060"/>
    </row>
    <row r="159" spans="1:193" ht="4.5" customHeight="1" x14ac:dyDescent="0.15">
      <c r="A159" s="1112"/>
      <c r="B159" s="1113"/>
      <c r="C159" s="1113"/>
      <c r="D159" s="1113"/>
      <c r="E159" s="1113"/>
      <c r="F159" s="1113"/>
      <c r="G159" s="1113"/>
      <c r="H159" s="1113"/>
      <c r="I159" s="1113"/>
      <c r="J159" s="1114"/>
      <c r="K159" s="638"/>
      <c r="L159" s="638"/>
      <c r="M159" s="638"/>
      <c r="N159" s="638"/>
      <c r="O159" s="638"/>
      <c r="P159" s="942"/>
      <c r="Q159" s="942"/>
      <c r="R159" s="942"/>
      <c r="S159" s="942"/>
      <c r="T159" s="942"/>
      <c r="U159" s="942"/>
      <c r="V159" s="942"/>
      <c r="W159" s="942"/>
      <c r="X159" s="942"/>
      <c r="Y159" s="942"/>
      <c r="Z159" s="654"/>
      <c r="AA159" s="654"/>
      <c r="AB159" s="654"/>
      <c r="AC159" s="654"/>
      <c r="AD159" s="654"/>
      <c r="AE159" s="654"/>
      <c r="AF159" s="654"/>
      <c r="AG159" s="654"/>
      <c r="AH159" s="654"/>
      <c r="AI159" s="638"/>
      <c r="AJ159" s="638"/>
      <c r="AK159" s="638"/>
      <c r="AL159" s="638"/>
      <c r="AM159" s="638"/>
      <c r="AN159" s="942"/>
      <c r="AO159" s="942"/>
      <c r="AP159" s="942"/>
      <c r="AQ159" s="942"/>
      <c r="AR159" s="942"/>
      <c r="AS159" s="942"/>
      <c r="AT159" s="942"/>
      <c r="AU159" s="942"/>
      <c r="AV159" s="942"/>
      <c r="AW159" s="942"/>
      <c r="AX159" s="654"/>
      <c r="AY159" s="654"/>
      <c r="AZ159" s="654"/>
      <c r="BA159" s="654"/>
      <c r="BB159" s="654"/>
      <c r="BC159" s="654"/>
      <c r="BD159" s="654"/>
      <c r="BE159" s="654"/>
      <c r="BF159" s="747"/>
      <c r="BG159" s="474"/>
      <c r="BH159" s="474"/>
      <c r="BI159" s="505"/>
      <c r="BJ159" s="505"/>
      <c r="BK159" s="505"/>
      <c r="BL159" s="505"/>
      <c r="BM159" s="505"/>
      <c r="BN159" s="505"/>
      <c r="BO159" s="505"/>
      <c r="BP159" s="505"/>
      <c r="BQ159" s="505"/>
      <c r="BR159" s="508"/>
      <c r="BS159" s="508"/>
      <c r="BT159" s="508"/>
      <c r="BU159" s="508"/>
      <c r="BV159" s="508"/>
      <c r="BW159" s="508"/>
      <c r="BX159" s="508"/>
      <c r="BY159" s="508"/>
      <c r="BZ159" s="508"/>
      <c r="CA159" s="508"/>
      <c r="CB159" s="508"/>
      <c r="CC159" s="508"/>
      <c r="CD159" s="508"/>
      <c r="CE159" s="508"/>
      <c r="CF159" s="508"/>
      <c r="CG159" s="508"/>
      <c r="CH159" s="508"/>
      <c r="CI159" s="508"/>
      <c r="CJ159" s="508"/>
      <c r="CK159" s="508"/>
      <c r="CL159" s="508"/>
      <c r="CM159" s="508"/>
      <c r="CN159" s="508"/>
      <c r="CO159" s="508"/>
      <c r="CP159" s="508"/>
      <c r="CQ159" s="508"/>
      <c r="CR159" s="508"/>
      <c r="CT159" s="1046"/>
      <c r="CU159" s="1047"/>
      <c r="CV159" s="1047"/>
      <c r="CW159" s="1047"/>
      <c r="CX159" s="1047"/>
      <c r="CY159" s="1047"/>
      <c r="CZ159" s="1047"/>
      <c r="DA159" s="1048"/>
      <c r="DB159" s="768" t="str">
        <f>入力シート!$AG$101</f>
        <v/>
      </c>
      <c r="DC159" s="769"/>
      <c r="DD159" s="769"/>
      <c r="DE159" s="769"/>
      <c r="DF159" s="769"/>
      <c r="DG159" s="769"/>
      <c r="DH159" s="769"/>
      <c r="DI159" s="769"/>
      <c r="DJ159" s="769"/>
      <c r="DK159" s="769"/>
      <c r="DL159" s="769"/>
      <c r="DM159" s="769"/>
      <c r="DN159" s="769"/>
      <c r="DO159" s="769"/>
      <c r="DP159" s="769"/>
      <c r="DQ159" s="764"/>
      <c r="DR159" s="764"/>
      <c r="DS159" s="764"/>
      <c r="DT159" s="764"/>
      <c r="DU159" s="764"/>
      <c r="DV159" s="764"/>
      <c r="DW159" s="764"/>
      <c r="DX159" s="764"/>
      <c r="DY159" s="764"/>
      <c r="DZ159" s="764"/>
      <c r="EA159" s="764"/>
      <c r="EB159" s="764"/>
      <c r="EC159" s="764"/>
      <c r="ED159" s="764"/>
      <c r="EE159" s="765"/>
      <c r="EF159" s="763" t="str">
        <f>入力シート!$L$101</f>
        <v/>
      </c>
      <c r="EG159" s="764"/>
      <c r="EH159" s="764"/>
      <c r="EI159" s="764"/>
      <c r="EJ159" s="764"/>
      <c r="EK159" s="764"/>
      <c r="EL159" s="764"/>
      <c r="EM159" s="764"/>
      <c r="EN159" s="764"/>
      <c r="EO159" s="764"/>
      <c r="EP159" s="764"/>
      <c r="EQ159" s="764"/>
      <c r="ER159" s="764"/>
      <c r="ES159" s="764"/>
      <c r="ET159" s="765"/>
      <c r="EU159" s="756" t="str">
        <f>入力シート!$Z$101</f>
        <v/>
      </c>
      <c r="EV159" s="757"/>
      <c r="EW159" s="757"/>
      <c r="EX159" s="758"/>
      <c r="EY159" s="758"/>
      <c r="EZ159" s="758"/>
      <c r="FA159" s="758"/>
      <c r="FB159" s="758"/>
      <c r="FC159" s="758"/>
      <c r="FD159" s="758"/>
      <c r="FE159" s="758"/>
      <c r="FF159" s="758"/>
      <c r="FG159" s="758"/>
      <c r="FH159" s="758"/>
      <c r="FI159" s="759"/>
      <c r="FJ159" s="479"/>
      <c r="FK159" s="1060"/>
      <c r="FL159" s="1060"/>
      <c r="FM159" s="1060"/>
      <c r="FN159" s="1060"/>
      <c r="FO159" s="1060"/>
      <c r="FP159" s="1060"/>
      <c r="FQ159" s="1060"/>
      <c r="FR159" s="1060"/>
      <c r="FS159" s="1060"/>
      <c r="FT159" s="1060"/>
      <c r="FU159" s="1060"/>
      <c r="FV159" s="1060"/>
      <c r="FW159" s="1060"/>
      <c r="FX159" s="1060"/>
      <c r="FY159" s="1060"/>
      <c r="FZ159" s="1060"/>
      <c r="GA159" s="1060"/>
      <c r="GB159" s="1060"/>
      <c r="GC159" s="1060"/>
      <c r="GD159" s="1060"/>
      <c r="GE159" s="1060"/>
      <c r="GF159" s="1060"/>
      <c r="GG159" s="1060"/>
      <c r="GH159" s="1060"/>
      <c r="GI159" s="1060"/>
      <c r="GJ159" s="1060"/>
      <c r="GK159" s="1060"/>
    </row>
    <row r="160" spans="1:193" ht="4.5" customHeight="1" x14ac:dyDescent="0.15">
      <c r="A160" s="1112"/>
      <c r="B160" s="1113"/>
      <c r="C160" s="1113"/>
      <c r="D160" s="1113"/>
      <c r="E160" s="1113"/>
      <c r="F160" s="1113"/>
      <c r="G160" s="1113"/>
      <c r="H160" s="1113"/>
      <c r="I160" s="1113"/>
      <c r="J160" s="1114"/>
      <c r="K160" s="638"/>
      <c r="L160" s="638"/>
      <c r="M160" s="638"/>
      <c r="N160" s="638"/>
      <c r="O160" s="638"/>
      <c r="P160" s="942"/>
      <c r="Q160" s="942"/>
      <c r="R160" s="942"/>
      <c r="S160" s="942"/>
      <c r="T160" s="942"/>
      <c r="U160" s="942"/>
      <c r="V160" s="942"/>
      <c r="W160" s="942"/>
      <c r="X160" s="942"/>
      <c r="Y160" s="942"/>
      <c r="Z160" s="654"/>
      <c r="AA160" s="654"/>
      <c r="AB160" s="654"/>
      <c r="AC160" s="654"/>
      <c r="AD160" s="654"/>
      <c r="AE160" s="654"/>
      <c r="AF160" s="654"/>
      <c r="AG160" s="654"/>
      <c r="AH160" s="654"/>
      <c r="AI160" s="638"/>
      <c r="AJ160" s="638"/>
      <c r="AK160" s="638"/>
      <c r="AL160" s="638"/>
      <c r="AM160" s="638"/>
      <c r="AN160" s="942"/>
      <c r="AO160" s="942"/>
      <c r="AP160" s="942"/>
      <c r="AQ160" s="942"/>
      <c r="AR160" s="942"/>
      <c r="AS160" s="942"/>
      <c r="AT160" s="942"/>
      <c r="AU160" s="942"/>
      <c r="AV160" s="942"/>
      <c r="AW160" s="942"/>
      <c r="AX160" s="654"/>
      <c r="AY160" s="654"/>
      <c r="AZ160" s="654"/>
      <c r="BA160" s="654"/>
      <c r="BB160" s="654"/>
      <c r="BC160" s="654"/>
      <c r="BD160" s="654"/>
      <c r="BE160" s="654"/>
      <c r="BF160" s="747"/>
      <c r="BG160" s="474"/>
      <c r="BH160" s="474"/>
      <c r="BI160" s="505"/>
      <c r="BJ160" s="505"/>
      <c r="BK160" s="505"/>
      <c r="BL160" s="505"/>
      <c r="BM160" s="505"/>
      <c r="BN160" s="505"/>
      <c r="BO160" s="505"/>
      <c r="BP160" s="505"/>
      <c r="BQ160" s="505"/>
      <c r="BR160" s="508"/>
      <c r="BS160" s="508"/>
      <c r="BT160" s="508"/>
      <c r="BU160" s="508"/>
      <c r="BV160" s="508"/>
      <c r="BW160" s="508"/>
      <c r="BX160" s="508"/>
      <c r="BY160" s="508"/>
      <c r="BZ160" s="508"/>
      <c r="CA160" s="508"/>
      <c r="CB160" s="508"/>
      <c r="CC160" s="508"/>
      <c r="CD160" s="508"/>
      <c r="CE160" s="508"/>
      <c r="CF160" s="508"/>
      <c r="CG160" s="508"/>
      <c r="CH160" s="508"/>
      <c r="CI160" s="508"/>
      <c r="CJ160" s="508"/>
      <c r="CK160" s="508"/>
      <c r="CL160" s="508"/>
      <c r="CM160" s="508"/>
      <c r="CN160" s="508"/>
      <c r="CO160" s="508"/>
      <c r="CP160" s="508"/>
      <c r="CQ160" s="508"/>
      <c r="CR160" s="508"/>
      <c r="CT160" s="1046"/>
      <c r="CU160" s="1047"/>
      <c r="CV160" s="1047"/>
      <c r="CW160" s="1047"/>
      <c r="CX160" s="1047"/>
      <c r="CY160" s="1047"/>
      <c r="CZ160" s="1047"/>
      <c r="DA160" s="1048"/>
      <c r="DB160" s="768"/>
      <c r="DC160" s="769"/>
      <c r="DD160" s="769"/>
      <c r="DE160" s="769"/>
      <c r="DF160" s="769"/>
      <c r="DG160" s="769"/>
      <c r="DH160" s="769"/>
      <c r="DI160" s="769"/>
      <c r="DJ160" s="769"/>
      <c r="DK160" s="769"/>
      <c r="DL160" s="769"/>
      <c r="DM160" s="769"/>
      <c r="DN160" s="769"/>
      <c r="DO160" s="769"/>
      <c r="DP160" s="769"/>
      <c r="DQ160" s="764"/>
      <c r="DR160" s="764"/>
      <c r="DS160" s="764"/>
      <c r="DT160" s="764"/>
      <c r="DU160" s="764"/>
      <c r="DV160" s="764"/>
      <c r="DW160" s="764"/>
      <c r="DX160" s="764"/>
      <c r="DY160" s="764"/>
      <c r="DZ160" s="764"/>
      <c r="EA160" s="764"/>
      <c r="EB160" s="764"/>
      <c r="EC160" s="764"/>
      <c r="ED160" s="764"/>
      <c r="EE160" s="765"/>
      <c r="EF160" s="766"/>
      <c r="EG160" s="764"/>
      <c r="EH160" s="764"/>
      <c r="EI160" s="764"/>
      <c r="EJ160" s="764"/>
      <c r="EK160" s="764"/>
      <c r="EL160" s="764"/>
      <c r="EM160" s="764"/>
      <c r="EN160" s="764"/>
      <c r="EO160" s="764"/>
      <c r="EP160" s="764"/>
      <c r="EQ160" s="764"/>
      <c r="ER160" s="764"/>
      <c r="ES160" s="764"/>
      <c r="ET160" s="765"/>
      <c r="EU160" s="756"/>
      <c r="EV160" s="757"/>
      <c r="EW160" s="757"/>
      <c r="EX160" s="758"/>
      <c r="EY160" s="758"/>
      <c r="EZ160" s="758"/>
      <c r="FA160" s="758"/>
      <c r="FB160" s="758"/>
      <c r="FC160" s="758"/>
      <c r="FD160" s="758"/>
      <c r="FE160" s="758"/>
      <c r="FF160" s="758"/>
      <c r="FG160" s="758"/>
      <c r="FH160" s="758"/>
      <c r="FI160" s="759"/>
      <c r="FJ160" s="479"/>
      <c r="FK160" s="903" t="str">
        <f>IF(COUNTIF(入力シート!$V$82:$W$90,"○")=0,"","別居親族との同居による加算あり")</f>
        <v/>
      </c>
      <c r="FL160" s="903"/>
      <c r="FM160" s="903"/>
      <c r="FN160" s="903"/>
      <c r="FO160" s="903"/>
      <c r="FP160" s="903"/>
      <c r="FQ160" s="903"/>
      <c r="FR160" s="903"/>
      <c r="FS160" s="903"/>
      <c r="FT160" s="903"/>
      <c r="FU160" s="903"/>
      <c r="FV160" s="903"/>
      <c r="FW160" s="903"/>
      <c r="FX160" s="903"/>
      <c r="FY160" s="903"/>
      <c r="FZ160" s="903"/>
      <c r="GA160" s="903"/>
      <c r="GB160" s="903"/>
      <c r="GC160" s="903"/>
      <c r="GD160" s="903"/>
      <c r="GE160" s="903"/>
      <c r="GF160" s="903"/>
      <c r="GG160" s="903"/>
      <c r="GH160" s="903"/>
      <c r="GI160" s="903"/>
      <c r="GJ160" s="903"/>
      <c r="GK160" s="903"/>
    </row>
    <row r="161" spans="1:193" ht="4.5" customHeight="1" x14ac:dyDescent="0.15">
      <c r="A161" s="1112"/>
      <c r="B161" s="1113"/>
      <c r="C161" s="1113"/>
      <c r="D161" s="1113"/>
      <c r="E161" s="1113"/>
      <c r="F161" s="1113"/>
      <c r="G161" s="1113"/>
      <c r="H161" s="1113"/>
      <c r="I161" s="1113"/>
      <c r="J161" s="1114"/>
      <c r="K161" s="638"/>
      <c r="L161" s="638"/>
      <c r="M161" s="638"/>
      <c r="N161" s="638"/>
      <c r="O161" s="638"/>
      <c r="P161" s="942"/>
      <c r="Q161" s="942"/>
      <c r="R161" s="942"/>
      <c r="S161" s="942"/>
      <c r="T161" s="942"/>
      <c r="U161" s="942"/>
      <c r="V161" s="942"/>
      <c r="W161" s="942"/>
      <c r="X161" s="942"/>
      <c r="Y161" s="942"/>
      <c r="Z161" s="654"/>
      <c r="AA161" s="654"/>
      <c r="AB161" s="654"/>
      <c r="AC161" s="654"/>
      <c r="AD161" s="654"/>
      <c r="AE161" s="654"/>
      <c r="AF161" s="654"/>
      <c r="AG161" s="654"/>
      <c r="AH161" s="654"/>
      <c r="AI161" s="638"/>
      <c r="AJ161" s="638"/>
      <c r="AK161" s="638"/>
      <c r="AL161" s="638"/>
      <c r="AM161" s="638"/>
      <c r="AN161" s="942"/>
      <c r="AO161" s="942"/>
      <c r="AP161" s="942"/>
      <c r="AQ161" s="942"/>
      <c r="AR161" s="942"/>
      <c r="AS161" s="942"/>
      <c r="AT161" s="942"/>
      <c r="AU161" s="942"/>
      <c r="AV161" s="942"/>
      <c r="AW161" s="942"/>
      <c r="AX161" s="654"/>
      <c r="AY161" s="654"/>
      <c r="AZ161" s="654"/>
      <c r="BA161" s="654"/>
      <c r="BB161" s="654"/>
      <c r="BC161" s="654"/>
      <c r="BD161" s="654"/>
      <c r="BE161" s="654"/>
      <c r="BF161" s="747"/>
      <c r="BG161" s="474"/>
      <c r="BH161" s="474"/>
      <c r="BI161" s="505"/>
      <c r="BJ161" s="505"/>
      <c r="BK161" s="505"/>
      <c r="BL161" s="505"/>
      <c r="BM161" s="505"/>
      <c r="BN161" s="505"/>
      <c r="BO161" s="505"/>
      <c r="BP161" s="505"/>
      <c r="BQ161" s="505"/>
      <c r="BR161" s="508"/>
      <c r="BS161" s="508"/>
      <c r="BT161" s="508"/>
      <c r="BU161" s="508"/>
      <c r="BV161" s="508"/>
      <c r="BW161" s="508"/>
      <c r="BX161" s="508"/>
      <c r="BY161" s="508"/>
      <c r="BZ161" s="508"/>
      <c r="CA161" s="508"/>
      <c r="CB161" s="508"/>
      <c r="CC161" s="508"/>
      <c r="CD161" s="508"/>
      <c r="CE161" s="508"/>
      <c r="CF161" s="508"/>
      <c r="CG161" s="508"/>
      <c r="CH161" s="508"/>
      <c r="CI161" s="508"/>
      <c r="CJ161" s="508"/>
      <c r="CK161" s="508"/>
      <c r="CL161" s="508"/>
      <c r="CM161" s="508"/>
      <c r="CN161" s="508"/>
      <c r="CO161" s="508"/>
      <c r="CP161" s="508"/>
      <c r="CQ161" s="508"/>
      <c r="CR161" s="508"/>
      <c r="CT161" s="1046"/>
      <c r="CU161" s="1047"/>
      <c r="CV161" s="1047"/>
      <c r="CW161" s="1047"/>
      <c r="CX161" s="1047"/>
      <c r="CY161" s="1047"/>
      <c r="CZ161" s="1047"/>
      <c r="DA161" s="1048"/>
      <c r="DB161" s="768"/>
      <c r="DC161" s="769"/>
      <c r="DD161" s="769"/>
      <c r="DE161" s="769"/>
      <c r="DF161" s="769"/>
      <c r="DG161" s="769"/>
      <c r="DH161" s="769"/>
      <c r="DI161" s="769"/>
      <c r="DJ161" s="769"/>
      <c r="DK161" s="769"/>
      <c r="DL161" s="769"/>
      <c r="DM161" s="769"/>
      <c r="DN161" s="769"/>
      <c r="DO161" s="769"/>
      <c r="DP161" s="769"/>
      <c r="DQ161" s="764"/>
      <c r="DR161" s="764"/>
      <c r="DS161" s="764"/>
      <c r="DT161" s="764"/>
      <c r="DU161" s="764"/>
      <c r="DV161" s="764"/>
      <c r="DW161" s="764"/>
      <c r="DX161" s="764"/>
      <c r="DY161" s="764"/>
      <c r="DZ161" s="764"/>
      <c r="EA161" s="764"/>
      <c r="EB161" s="764"/>
      <c r="EC161" s="764"/>
      <c r="ED161" s="764"/>
      <c r="EE161" s="765"/>
      <c r="EF161" s="766"/>
      <c r="EG161" s="764"/>
      <c r="EH161" s="764"/>
      <c r="EI161" s="764"/>
      <c r="EJ161" s="764"/>
      <c r="EK161" s="764"/>
      <c r="EL161" s="764"/>
      <c r="EM161" s="764"/>
      <c r="EN161" s="764"/>
      <c r="EO161" s="764"/>
      <c r="EP161" s="764"/>
      <c r="EQ161" s="764"/>
      <c r="ER161" s="764"/>
      <c r="ES161" s="764"/>
      <c r="ET161" s="765"/>
      <c r="EU161" s="756"/>
      <c r="EV161" s="757"/>
      <c r="EW161" s="757"/>
      <c r="EX161" s="758"/>
      <c r="EY161" s="758"/>
      <c r="EZ161" s="758"/>
      <c r="FA161" s="758"/>
      <c r="FB161" s="758"/>
      <c r="FC161" s="758"/>
      <c r="FD161" s="758"/>
      <c r="FE161" s="758"/>
      <c r="FF161" s="758"/>
      <c r="FG161" s="758"/>
      <c r="FH161" s="758"/>
      <c r="FI161" s="759"/>
      <c r="FJ161" s="475"/>
      <c r="FK161" s="903"/>
      <c r="FL161" s="903"/>
      <c r="FM161" s="903"/>
      <c r="FN161" s="903"/>
      <c r="FO161" s="903"/>
      <c r="FP161" s="903"/>
      <c r="FQ161" s="903"/>
      <c r="FR161" s="903"/>
      <c r="FS161" s="903"/>
      <c r="FT161" s="903"/>
      <c r="FU161" s="903"/>
      <c r="FV161" s="903"/>
      <c r="FW161" s="903"/>
      <c r="FX161" s="903"/>
      <c r="FY161" s="903"/>
      <c r="FZ161" s="903"/>
      <c r="GA161" s="903"/>
      <c r="GB161" s="903"/>
      <c r="GC161" s="903"/>
      <c r="GD161" s="903"/>
      <c r="GE161" s="903"/>
      <c r="GF161" s="903"/>
      <c r="GG161" s="903"/>
      <c r="GH161" s="903"/>
      <c r="GI161" s="903"/>
      <c r="GJ161" s="903"/>
      <c r="GK161" s="903"/>
    </row>
    <row r="162" spans="1:193" ht="4.5" customHeight="1" x14ac:dyDescent="0.15">
      <c r="A162" s="1112"/>
      <c r="B162" s="1113"/>
      <c r="C162" s="1113"/>
      <c r="D162" s="1113"/>
      <c r="E162" s="1113"/>
      <c r="F162" s="1113"/>
      <c r="G162" s="1113"/>
      <c r="H162" s="1113"/>
      <c r="I162" s="1113"/>
      <c r="J162" s="1114"/>
      <c r="K162" s="638"/>
      <c r="L162" s="638"/>
      <c r="M162" s="638"/>
      <c r="N162" s="638"/>
      <c r="O162" s="638"/>
      <c r="P162" s="942" t="str">
        <f>IF(入力シート!$C$68="","",入力シート!$C$68)</f>
        <v/>
      </c>
      <c r="Q162" s="942"/>
      <c r="R162" s="942"/>
      <c r="S162" s="942"/>
      <c r="T162" s="942"/>
      <c r="U162" s="942"/>
      <c r="V162" s="942"/>
      <c r="W162" s="942"/>
      <c r="X162" s="942"/>
      <c r="Y162" s="942"/>
      <c r="Z162" s="654" t="str">
        <f>IF(入力シート!$D$68="","",入力シート!$D$68)</f>
        <v/>
      </c>
      <c r="AA162" s="654"/>
      <c r="AB162" s="654"/>
      <c r="AC162" s="654"/>
      <c r="AD162" s="654"/>
      <c r="AE162" s="654"/>
      <c r="AF162" s="654"/>
      <c r="AG162" s="654"/>
      <c r="AH162" s="654"/>
      <c r="AI162" s="638"/>
      <c r="AJ162" s="638"/>
      <c r="AK162" s="638"/>
      <c r="AL162" s="638"/>
      <c r="AM162" s="638"/>
      <c r="AN162" s="942" t="str">
        <f>IF(入力シート!$F$68="","",入力シート!$F$68)</f>
        <v/>
      </c>
      <c r="AO162" s="942"/>
      <c r="AP162" s="942"/>
      <c r="AQ162" s="942"/>
      <c r="AR162" s="942"/>
      <c r="AS162" s="942"/>
      <c r="AT162" s="942"/>
      <c r="AU162" s="942"/>
      <c r="AV162" s="942"/>
      <c r="AW162" s="942"/>
      <c r="AX162" s="654" t="str">
        <f>IF(入力シート!$G$68="","",入力シート!$G$68)</f>
        <v/>
      </c>
      <c r="AY162" s="654"/>
      <c r="AZ162" s="654"/>
      <c r="BA162" s="654"/>
      <c r="BB162" s="654"/>
      <c r="BC162" s="654"/>
      <c r="BD162" s="654"/>
      <c r="BE162" s="654"/>
      <c r="BF162" s="747"/>
      <c r="BG162" s="474"/>
      <c r="BH162" s="474"/>
      <c r="BI162" s="505"/>
      <c r="BJ162" s="505"/>
      <c r="BK162" s="505"/>
      <c r="BL162" s="505"/>
      <c r="BM162" s="505"/>
      <c r="BN162" s="505"/>
      <c r="BO162" s="505"/>
      <c r="BP162" s="505"/>
      <c r="BQ162" s="505"/>
      <c r="BR162" s="508"/>
      <c r="BS162" s="508"/>
      <c r="BT162" s="508"/>
      <c r="BU162" s="508"/>
      <c r="BV162" s="508"/>
      <c r="BW162" s="508"/>
      <c r="BX162" s="508"/>
      <c r="BY162" s="508"/>
      <c r="BZ162" s="508"/>
      <c r="CA162" s="508"/>
      <c r="CB162" s="508"/>
      <c r="CC162" s="508"/>
      <c r="CD162" s="508"/>
      <c r="CE162" s="508"/>
      <c r="CF162" s="508"/>
      <c r="CG162" s="508"/>
      <c r="CH162" s="508"/>
      <c r="CI162" s="508"/>
      <c r="CJ162" s="508"/>
      <c r="CK162" s="508"/>
      <c r="CL162" s="508"/>
      <c r="CM162" s="508"/>
      <c r="CN162" s="508"/>
      <c r="CO162" s="508"/>
      <c r="CP162" s="508"/>
      <c r="CQ162" s="508"/>
      <c r="CR162" s="508"/>
      <c r="CT162" s="1046"/>
      <c r="CU162" s="1047"/>
      <c r="CV162" s="1047"/>
      <c r="CW162" s="1047"/>
      <c r="CX162" s="1047"/>
      <c r="CY162" s="1047"/>
      <c r="CZ162" s="1047"/>
      <c r="DA162" s="1048"/>
      <c r="DB162" s="768"/>
      <c r="DC162" s="769"/>
      <c r="DD162" s="769"/>
      <c r="DE162" s="769"/>
      <c r="DF162" s="769"/>
      <c r="DG162" s="769"/>
      <c r="DH162" s="769"/>
      <c r="DI162" s="769"/>
      <c r="DJ162" s="769"/>
      <c r="DK162" s="769"/>
      <c r="DL162" s="769"/>
      <c r="DM162" s="769"/>
      <c r="DN162" s="769"/>
      <c r="DO162" s="769"/>
      <c r="DP162" s="769"/>
      <c r="DQ162" s="764"/>
      <c r="DR162" s="764"/>
      <c r="DS162" s="764"/>
      <c r="DT162" s="764"/>
      <c r="DU162" s="764"/>
      <c r="DV162" s="764"/>
      <c r="DW162" s="764"/>
      <c r="DX162" s="764"/>
      <c r="DY162" s="764"/>
      <c r="DZ162" s="764"/>
      <c r="EA162" s="764"/>
      <c r="EB162" s="764"/>
      <c r="EC162" s="764"/>
      <c r="ED162" s="764"/>
      <c r="EE162" s="765"/>
      <c r="EF162" s="766"/>
      <c r="EG162" s="764"/>
      <c r="EH162" s="764"/>
      <c r="EI162" s="764"/>
      <c r="EJ162" s="764"/>
      <c r="EK162" s="764"/>
      <c r="EL162" s="764"/>
      <c r="EM162" s="764"/>
      <c r="EN162" s="764"/>
      <c r="EO162" s="764"/>
      <c r="EP162" s="764"/>
      <c r="EQ162" s="764"/>
      <c r="ER162" s="764"/>
      <c r="ES162" s="764"/>
      <c r="ET162" s="765"/>
      <c r="EU162" s="756"/>
      <c r="EV162" s="757"/>
      <c r="EW162" s="757"/>
      <c r="EX162" s="758"/>
      <c r="EY162" s="758"/>
      <c r="EZ162" s="758"/>
      <c r="FA162" s="758"/>
      <c r="FB162" s="758"/>
      <c r="FC162" s="758"/>
      <c r="FD162" s="758"/>
      <c r="FE162" s="758"/>
      <c r="FF162" s="758"/>
      <c r="FG162" s="758"/>
      <c r="FH162" s="758"/>
      <c r="FI162" s="759"/>
      <c r="FJ162" s="475"/>
      <c r="FK162" s="903"/>
      <c r="FL162" s="903"/>
      <c r="FM162" s="903"/>
      <c r="FN162" s="903"/>
      <c r="FO162" s="903"/>
      <c r="FP162" s="903"/>
      <c r="FQ162" s="903"/>
      <c r="FR162" s="903"/>
      <c r="FS162" s="903"/>
      <c r="FT162" s="903"/>
      <c r="FU162" s="903"/>
      <c r="FV162" s="903"/>
      <c r="FW162" s="903"/>
      <c r="FX162" s="903"/>
      <c r="FY162" s="903"/>
      <c r="FZ162" s="903"/>
      <c r="GA162" s="903"/>
      <c r="GB162" s="903"/>
      <c r="GC162" s="903"/>
      <c r="GD162" s="903"/>
      <c r="GE162" s="903"/>
      <c r="GF162" s="903"/>
      <c r="GG162" s="903"/>
      <c r="GH162" s="903"/>
      <c r="GI162" s="903"/>
      <c r="GJ162" s="903"/>
      <c r="GK162" s="903"/>
    </row>
    <row r="163" spans="1:193" ht="4.5" customHeight="1" x14ac:dyDescent="0.15">
      <c r="A163" s="1112"/>
      <c r="B163" s="1113"/>
      <c r="C163" s="1113"/>
      <c r="D163" s="1113"/>
      <c r="E163" s="1113"/>
      <c r="F163" s="1113"/>
      <c r="G163" s="1113"/>
      <c r="H163" s="1113"/>
      <c r="I163" s="1113"/>
      <c r="J163" s="1114"/>
      <c r="K163" s="638"/>
      <c r="L163" s="638"/>
      <c r="M163" s="638"/>
      <c r="N163" s="638"/>
      <c r="O163" s="638"/>
      <c r="P163" s="942"/>
      <c r="Q163" s="942"/>
      <c r="R163" s="942"/>
      <c r="S163" s="942"/>
      <c r="T163" s="942"/>
      <c r="U163" s="942"/>
      <c r="V163" s="942"/>
      <c r="W163" s="942"/>
      <c r="X163" s="942"/>
      <c r="Y163" s="942"/>
      <c r="Z163" s="654"/>
      <c r="AA163" s="654"/>
      <c r="AB163" s="654"/>
      <c r="AC163" s="654"/>
      <c r="AD163" s="654"/>
      <c r="AE163" s="654"/>
      <c r="AF163" s="654"/>
      <c r="AG163" s="654"/>
      <c r="AH163" s="654"/>
      <c r="AI163" s="638"/>
      <c r="AJ163" s="638"/>
      <c r="AK163" s="638"/>
      <c r="AL163" s="638"/>
      <c r="AM163" s="638"/>
      <c r="AN163" s="942"/>
      <c r="AO163" s="942"/>
      <c r="AP163" s="942"/>
      <c r="AQ163" s="942"/>
      <c r="AR163" s="942"/>
      <c r="AS163" s="942"/>
      <c r="AT163" s="942"/>
      <c r="AU163" s="942"/>
      <c r="AV163" s="942"/>
      <c r="AW163" s="942"/>
      <c r="AX163" s="654"/>
      <c r="AY163" s="654"/>
      <c r="AZ163" s="654"/>
      <c r="BA163" s="654"/>
      <c r="BB163" s="654"/>
      <c r="BC163" s="654"/>
      <c r="BD163" s="654"/>
      <c r="BE163" s="654"/>
      <c r="BF163" s="747"/>
      <c r="BG163" s="474"/>
      <c r="BH163" s="474"/>
      <c r="BI163" s="505"/>
      <c r="BJ163" s="505"/>
      <c r="BK163" s="505"/>
      <c r="BL163" s="505"/>
      <c r="BM163" s="505"/>
      <c r="BN163" s="505"/>
      <c r="BO163" s="505"/>
      <c r="BP163" s="505"/>
      <c r="BQ163" s="505"/>
      <c r="BR163" s="508"/>
      <c r="BS163" s="508"/>
      <c r="BT163" s="508"/>
      <c r="BU163" s="508"/>
      <c r="BV163" s="508"/>
      <c r="BW163" s="508"/>
      <c r="BX163" s="508"/>
      <c r="BY163" s="508"/>
      <c r="BZ163" s="508"/>
      <c r="CA163" s="508"/>
      <c r="CB163" s="508"/>
      <c r="CC163" s="508"/>
      <c r="CD163" s="508"/>
      <c r="CE163" s="508"/>
      <c r="CF163" s="508"/>
      <c r="CG163" s="508"/>
      <c r="CH163" s="508"/>
      <c r="CI163" s="508"/>
      <c r="CJ163" s="508"/>
      <c r="CK163" s="508"/>
      <c r="CL163" s="508"/>
      <c r="CM163" s="508"/>
      <c r="CN163" s="508"/>
      <c r="CO163" s="508"/>
      <c r="CP163" s="508"/>
      <c r="CQ163" s="508"/>
      <c r="CR163" s="508"/>
      <c r="CT163" s="1049"/>
      <c r="CU163" s="761"/>
      <c r="CV163" s="761"/>
      <c r="CW163" s="761"/>
      <c r="CX163" s="761"/>
      <c r="CY163" s="761"/>
      <c r="CZ163" s="761"/>
      <c r="DA163" s="767"/>
      <c r="DB163" s="760"/>
      <c r="DC163" s="761"/>
      <c r="DD163" s="761"/>
      <c r="DE163" s="761"/>
      <c r="DF163" s="761"/>
      <c r="DG163" s="761"/>
      <c r="DH163" s="761"/>
      <c r="DI163" s="761"/>
      <c r="DJ163" s="761"/>
      <c r="DK163" s="761"/>
      <c r="DL163" s="761"/>
      <c r="DM163" s="761"/>
      <c r="DN163" s="761"/>
      <c r="DO163" s="761"/>
      <c r="DP163" s="761"/>
      <c r="DQ163" s="761"/>
      <c r="DR163" s="761"/>
      <c r="DS163" s="761"/>
      <c r="DT163" s="761"/>
      <c r="DU163" s="761"/>
      <c r="DV163" s="761"/>
      <c r="DW163" s="761"/>
      <c r="DX163" s="761"/>
      <c r="DY163" s="761"/>
      <c r="DZ163" s="761"/>
      <c r="EA163" s="761"/>
      <c r="EB163" s="761"/>
      <c r="EC163" s="761"/>
      <c r="ED163" s="761"/>
      <c r="EE163" s="767"/>
      <c r="EF163" s="760"/>
      <c r="EG163" s="761"/>
      <c r="EH163" s="761"/>
      <c r="EI163" s="761"/>
      <c r="EJ163" s="761"/>
      <c r="EK163" s="761"/>
      <c r="EL163" s="761"/>
      <c r="EM163" s="761"/>
      <c r="EN163" s="761"/>
      <c r="EO163" s="761"/>
      <c r="EP163" s="761"/>
      <c r="EQ163" s="761"/>
      <c r="ER163" s="761"/>
      <c r="ES163" s="761"/>
      <c r="ET163" s="767"/>
      <c r="EU163" s="760"/>
      <c r="EV163" s="761"/>
      <c r="EW163" s="761"/>
      <c r="EX163" s="761"/>
      <c r="EY163" s="761"/>
      <c r="EZ163" s="761"/>
      <c r="FA163" s="761"/>
      <c r="FB163" s="761"/>
      <c r="FC163" s="761"/>
      <c r="FD163" s="761"/>
      <c r="FE163" s="761"/>
      <c r="FF163" s="761"/>
      <c r="FG163" s="761"/>
      <c r="FH163" s="761"/>
      <c r="FI163" s="762"/>
      <c r="FJ163" s="475"/>
      <c r="FK163" s="903"/>
      <c r="FL163" s="903"/>
      <c r="FM163" s="903"/>
      <c r="FN163" s="903"/>
      <c r="FO163" s="903"/>
      <c r="FP163" s="903"/>
      <c r="FQ163" s="903"/>
      <c r="FR163" s="903"/>
      <c r="FS163" s="903"/>
      <c r="FT163" s="903"/>
      <c r="FU163" s="903"/>
      <c r="FV163" s="903"/>
      <c r="FW163" s="903"/>
      <c r="FX163" s="903"/>
      <c r="FY163" s="903"/>
      <c r="FZ163" s="903"/>
      <c r="GA163" s="903"/>
      <c r="GB163" s="903"/>
      <c r="GC163" s="903"/>
      <c r="GD163" s="903"/>
      <c r="GE163" s="903"/>
      <c r="GF163" s="903"/>
      <c r="GG163" s="903"/>
      <c r="GH163" s="903"/>
      <c r="GI163" s="903"/>
      <c r="GJ163" s="903"/>
      <c r="GK163" s="903"/>
    </row>
    <row r="164" spans="1:193" ht="4.5" customHeight="1" x14ac:dyDescent="0.15">
      <c r="A164" s="1112"/>
      <c r="B164" s="1113"/>
      <c r="C164" s="1113"/>
      <c r="D164" s="1113"/>
      <c r="E164" s="1113"/>
      <c r="F164" s="1113"/>
      <c r="G164" s="1113"/>
      <c r="H164" s="1113"/>
      <c r="I164" s="1113"/>
      <c r="J164" s="1114"/>
      <c r="K164" s="638"/>
      <c r="L164" s="638"/>
      <c r="M164" s="638"/>
      <c r="N164" s="638"/>
      <c r="O164" s="638"/>
      <c r="P164" s="942"/>
      <c r="Q164" s="942"/>
      <c r="R164" s="942"/>
      <c r="S164" s="942"/>
      <c r="T164" s="942"/>
      <c r="U164" s="942"/>
      <c r="V164" s="942"/>
      <c r="W164" s="942"/>
      <c r="X164" s="942"/>
      <c r="Y164" s="942"/>
      <c r="Z164" s="654"/>
      <c r="AA164" s="654"/>
      <c r="AB164" s="654"/>
      <c r="AC164" s="654"/>
      <c r="AD164" s="654"/>
      <c r="AE164" s="654"/>
      <c r="AF164" s="654"/>
      <c r="AG164" s="654"/>
      <c r="AH164" s="654"/>
      <c r="AI164" s="638"/>
      <c r="AJ164" s="638"/>
      <c r="AK164" s="638"/>
      <c r="AL164" s="638"/>
      <c r="AM164" s="638"/>
      <c r="AN164" s="942"/>
      <c r="AO164" s="942"/>
      <c r="AP164" s="942"/>
      <c r="AQ164" s="942"/>
      <c r="AR164" s="942"/>
      <c r="AS164" s="942"/>
      <c r="AT164" s="942"/>
      <c r="AU164" s="942"/>
      <c r="AV164" s="942"/>
      <c r="AW164" s="942"/>
      <c r="AX164" s="654"/>
      <c r="AY164" s="654"/>
      <c r="AZ164" s="654"/>
      <c r="BA164" s="654"/>
      <c r="BB164" s="654"/>
      <c r="BC164" s="654"/>
      <c r="BD164" s="654"/>
      <c r="BE164" s="654"/>
      <c r="BF164" s="747"/>
      <c r="BG164" s="474"/>
      <c r="BH164" s="474"/>
      <c r="BI164" s="505"/>
      <c r="BJ164" s="505"/>
      <c r="BK164" s="505"/>
      <c r="BL164" s="505"/>
      <c r="BM164" s="505"/>
      <c r="BN164" s="505"/>
      <c r="BO164" s="505"/>
      <c r="BP164" s="505"/>
      <c r="BQ164" s="505"/>
      <c r="BR164" s="508"/>
      <c r="BS164" s="508"/>
      <c r="BT164" s="508"/>
      <c r="BU164" s="508"/>
      <c r="BV164" s="508"/>
      <c r="BW164" s="508"/>
      <c r="BX164" s="508"/>
      <c r="BY164" s="508"/>
      <c r="BZ164" s="508"/>
      <c r="CA164" s="508"/>
      <c r="CB164" s="508"/>
      <c r="CC164" s="508"/>
      <c r="CD164" s="508"/>
      <c r="CE164" s="508"/>
      <c r="CF164" s="508"/>
      <c r="CG164" s="508"/>
      <c r="CH164" s="508"/>
      <c r="CI164" s="508"/>
      <c r="CJ164" s="508"/>
      <c r="CK164" s="508"/>
      <c r="CL164" s="508"/>
      <c r="CM164" s="508"/>
      <c r="CN164" s="508"/>
      <c r="CO164" s="508"/>
      <c r="CP164" s="508"/>
      <c r="CQ164" s="508"/>
      <c r="CR164" s="508"/>
      <c r="CT164" s="977" t="s">
        <v>226</v>
      </c>
      <c r="CU164" s="978"/>
      <c r="CV164" s="978"/>
      <c r="CW164" s="978"/>
      <c r="CX164" s="978"/>
      <c r="CY164" s="978"/>
      <c r="CZ164" s="978"/>
      <c r="DA164" s="978"/>
      <c r="DB164" s="961" t="s">
        <v>227</v>
      </c>
      <c r="DC164" s="961"/>
      <c r="DD164" s="961"/>
      <c r="DE164" s="961"/>
      <c r="DF164" s="961"/>
      <c r="DG164" s="961"/>
      <c r="DH164" s="961"/>
      <c r="DI164" s="961"/>
      <c r="DJ164" s="961"/>
      <c r="DK164" s="961"/>
      <c r="DL164" s="961"/>
      <c r="DM164" s="961"/>
      <c r="DN164" s="961"/>
      <c r="DO164" s="961"/>
      <c r="DP164" s="961"/>
      <c r="DQ164" s="961"/>
      <c r="DR164" s="961"/>
      <c r="DS164" s="961"/>
      <c r="DT164" s="961"/>
      <c r="DU164" s="961"/>
      <c r="DV164" s="961" t="s">
        <v>188</v>
      </c>
      <c r="DW164" s="961"/>
      <c r="DX164" s="961"/>
      <c r="DY164" s="961"/>
      <c r="DZ164" s="961"/>
      <c r="EA164" s="961"/>
      <c r="EB164" s="961"/>
      <c r="EC164" s="961"/>
      <c r="ED164" s="961"/>
      <c r="EE164" s="961"/>
      <c r="EF164" s="961" t="s">
        <v>227</v>
      </c>
      <c r="EG164" s="961"/>
      <c r="EH164" s="961"/>
      <c r="EI164" s="961"/>
      <c r="EJ164" s="961"/>
      <c r="EK164" s="961"/>
      <c r="EL164" s="961"/>
      <c r="EM164" s="961"/>
      <c r="EN164" s="961"/>
      <c r="EO164" s="961"/>
      <c r="EP164" s="961"/>
      <c r="EQ164" s="961"/>
      <c r="ER164" s="961"/>
      <c r="ES164" s="961"/>
      <c r="ET164" s="961"/>
      <c r="EU164" s="961"/>
      <c r="EV164" s="961"/>
      <c r="EW164" s="961"/>
      <c r="EX164" s="961"/>
      <c r="EY164" s="961"/>
      <c r="EZ164" s="961" t="s">
        <v>188</v>
      </c>
      <c r="FA164" s="961"/>
      <c r="FB164" s="961"/>
      <c r="FC164" s="961"/>
      <c r="FD164" s="961"/>
      <c r="FE164" s="961"/>
      <c r="FF164" s="961"/>
      <c r="FG164" s="961"/>
      <c r="FH164" s="961"/>
      <c r="FI164" s="963"/>
      <c r="FJ164" s="475"/>
      <c r="FK164" s="904"/>
      <c r="FL164" s="904"/>
      <c r="FM164" s="904"/>
      <c r="FN164" s="904"/>
      <c r="FO164" s="904"/>
      <c r="FP164" s="904"/>
      <c r="FQ164" s="904"/>
      <c r="FR164" s="904"/>
      <c r="FS164" s="904"/>
      <c r="FT164" s="904"/>
      <c r="FU164" s="904"/>
      <c r="FV164" s="904"/>
      <c r="FW164" s="904"/>
      <c r="FX164" s="904"/>
      <c r="FY164" s="904"/>
      <c r="FZ164" s="904"/>
      <c r="GA164" s="904"/>
      <c r="GB164" s="904"/>
      <c r="GC164" s="904"/>
      <c r="GD164" s="904"/>
      <c r="GE164" s="904"/>
      <c r="GF164" s="904"/>
      <c r="GG164" s="904"/>
      <c r="GH164" s="904"/>
      <c r="GI164" s="904"/>
      <c r="GJ164" s="904"/>
      <c r="GK164" s="904"/>
    </row>
    <row r="165" spans="1:193" ht="4.5" customHeight="1" x14ac:dyDescent="0.15">
      <c r="A165" s="1112"/>
      <c r="B165" s="1113"/>
      <c r="C165" s="1113"/>
      <c r="D165" s="1113"/>
      <c r="E165" s="1113"/>
      <c r="F165" s="1113"/>
      <c r="G165" s="1113"/>
      <c r="H165" s="1113"/>
      <c r="I165" s="1113"/>
      <c r="J165" s="1114"/>
      <c r="K165" s="638"/>
      <c r="L165" s="638"/>
      <c r="M165" s="638"/>
      <c r="N165" s="638"/>
      <c r="O165" s="638"/>
      <c r="P165" s="942"/>
      <c r="Q165" s="942"/>
      <c r="R165" s="942"/>
      <c r="S165" s="942"/>
      <c r="T165" s="942"/>
      <c r="U165" s="942"/>
      <c r="V165" s="942"/>
      <c r="W165" s="942"/>
      <c r="X165" s="942"/>
      <c r="Y165" s="942"/>
      <c r="Z165" s="654"/>
      <c r="AA165" s="654"/>
      <c r="AB165" s="654"/>
      <c r="AC165" s="654"/>
      <c r="AD165" s="654"/>
      <c r="AE165" s="654"/>
      <c r="AF165" s="654"/>
      <c r="AG165" s="654"/>
      <c r="AH165" s="654"/>
      <c r="AI165" s="638"/>
      <c r="AJ165" s="638"/>
      <c r="AK165" s="638"/>
      <c r="AL165" s="638"/>
      <c r="AM165" s="638"/>
      <c r="AN165" s="942"/>
      <c r="AO165" s="942"/>
      <c r="AP165" s="942"/>
      <c r="AQ165" s="942"/>
      <c r="AR165" s="942"/>
      <c r="AS165" s="942"/>
      <c r="AT165" s="942"/>
      <c r="AU165" s="942"/>
      <c r="AV165" s="942"/>
      <c r="AW165" s="942"/>
      <c r="AX165" s="654"/>
      <c r="AY165" s="654"/>
      <c r="AZ165" s="654"/>
      <c r="BA165" s="654"/>
      <c r="BB165" s="654"/>
      <c r="BC165" s="654"/>
      <c r="BD165" s="654"/>
      <c r="BE165" s="654"/>
      <c r="BF165" s="747"/>
      <c r="BG165" s="469"/>
      <c r="BH165" s="469"/>
      <c r="BI165" s="505"/>
      <c r="BJ165" s="505"/>
      <c r="BK165" s="505"/>
      <c r="BL165" s="505"/>
      <c r="BM165" s="505"/>
      <c r="BN165" s="505"/>
      <c r="BO165" s="505"/>
      <c r="BP165" s="505"/>
      <c r="BQ165" s="505"/>
      <c r="BR165" s="508"/>
      <c r="BS165" s="508"/>
      <c r="BT165" s="508"/>
      <c r="BU165" s="508"/>
      <c r="BV165" s="508"/>
      <c r="BW165" s="508"/>
      <c r="BX165" s="508"/>
      <c r="BY165" s="508"/>
      <c r="BZ165" s="508"/>
      <c r="CA165" s="508"/>
      <c r="CB165" s="508"/>
      <c r="CC165" s="508"/>
      <c r="CD165" s="508"/>
      <c r="CE165" s="508"/>
      <c r="CF165" s="508"/>
      <c r="CG165" s="508"/>
      <c r="CH165" s="508"/>
      <c r="CI165" s="508"/>
      <c r="CJ165" s="508"/>
      <c r="CK165" s="508"/>
      <c r="CL165" s="508"/>
      <c r="CM165" s="508"/>
      <c r="CN165" s="508"/>
      <c r="CO165" s="508"/>
      <c r="CP165" s="508"/>
      <c r="CQ165" s="508"/>
      <c r="CR165" s="508"/>
      <c r="CT165" s="979"/>
      <c r="CU165" s="980"/>
      <c r="CV165" s="980"/>
      <c r="CW165" s="980"/>
      <c r="CX165" s="980"/>
      <c r="CY165" s="980"/>
      <c r="CZ165" s="980"/>
      <c r="DA165" s="980"/>
      <c r="DB165" s="962"/>
      <c r="DC165" s="962"/>
      <c r="DD165" s="962"/>
      <c r="DE165" s="962"/>
      <c r="DF165" s="962"/>
      <c r="DG165" s="962"/>
      <c r="DH165" s="962"/>
      <c r="DI165" s="962"/>
      <c r="DJ165" s="962"/>
      <c r="DK165" s="962"/>
      <c r="DL165" s="962"/>
      <c r="DM165" s="962"/>
      <c r="DN165" s="962"/>
      <c r="DO165" s="962"/>
      <c r="DP165" s="962"/>
      <c r="DQ165" s="962"/>
      <c r="DR165" s="962"/>
      <c r="DS165" s="962"/>
      <c r="DT165" s="962"/>
      <c r="DU165" s="962"/>
      <c r="DV165" s="962"/>
      <c r="DW165" s="962"/>
      <c r="DX165" s="962"/>
      <c r="DY165" s="962"/>
      <c r="DZ165" s="962"/>
      <c r="EA165" s="962"/>
      <c r="EB165" s="962"/>
      <c r="EC165" s="962"/>
      <c r="ED165" s="962"/>
      <c r="EE165" s="962"/>
      <c r="EF165" s="962"/>
      <c r="EG165" s="962"/>
      <c r="EH165" s="962"/>
      <c r="EI165" s="962"/>
      <c r="EJ165" s="962"/>
      <c r="EK165" s="962"/>
      <c r="EL165" s="962"/>
      <c r="EM165" s="962"/>
      <c r="EN165" s="962"/>
      <c r="EO165" s="962"/>
      <c r="EP165" s="962"/>
      <c r="EQ165" s="962"/>
      <c r="ER165" s="962"/>
      <c r="ES165" s="962"/>
      <c r="ET165" s="962"/>
      <c r="EU165" s="962"/>
      <c r="EV165" s="962"/>
      <c r="EW165" s="962"/>
      <c r="EX165" s="962"/>
      <c r="EY165" s="962"/>
      <c r="EZ165" s="962"/>
      <c r="FA165" s="962"/>
      <c r="FB165" s="962"/>
      <c r="FC165" s="962"/>
      <c r="FD165" s="962"/>
      <c r="FE165" s="962"/>
      <c r="FF165" s="962"/>
      <c r="FG165" s="962"/>
      <c r="FH165" s="962"/>
      <c r="FI165" s="964"/>
      <c r="FJ165" s="480"/>
      <c r="FK165" s="903" t="str">
        <f>IF(入力シート!$C$111="","",入力シート!$C$111)</f>
        <v/>
      </c>
      <c r="FL165" s="903"/>
      <c r="FM165" s="903"/>
      <c r="FN165" s="903"/>
      <c r="FO165" s="903"/>
      <c r="FP165" s="903"/>
      <c r="FQ165" s="903"/>
      <c r="FR165" s="903"/>
      <c r="FS165" s="903"/>
      <c r="FT165" s="903"/>
      <c r="FU165" s="903"/>
      <c r="FV165" s="903"/>
      <c r="FW165" s="903"/>
      <c r="FX165" s="903"/>
      <c r="FY165" s="903"/>
      <c r="FZ165" s="903"/>
      <c r="GA165" s="903"/>
      <c r="GB165" s="903"/>
      <c r="GC165" s="903"/>
      <c r="GD165" s="903"/>
      <c r="GE165" s="903"/>
      <c r="GF165" s="903"/>
      <c r="GG165" s="903"/>
      <c r="GH165" s="903"/>
      <c r="GI165" s="903"/>
      <c r="GJ165" s="903"/>
      <c r="GK165" s="903"/>
    </row>
    <row r="166" spans="1:193" ht="4.5" customHeight="1" x14ac:dyDescent="0.15">
      <c r="A166" s="1112"/>
      <c r="B166" s="1113"/>
      <c r="C166" s="1113"/>
      <c r="D166" s="1113"/>
      <c r="E166" s="1113"/>
      <c r="F166" s="1113"/>
      <c r="G166" s="1113"/>
      <c r="H166" s="1113"/>
      <c r="I166" s="1113"/>
      <c r="J166" s="1114"/>
      <c r="K166" s="1105" t="s">
        <v>225</v>
      </c>
      <c r="L166" s="638"/>
      <c r="M166" s="638"/>
      <c r="N166" s="638"/>
      <c r="O166" s="638"/>
      <c r="P166" s="942" t="str">
        <f>IF(入力シート!$I$67="","",入力シート!$I$67)</f>
        <v/>
      </c>
      <c r="Q166" s="942"/>
      <c r="R166" s="942"/>
      <c r="S166" s="942"/>
      <c r="T166" s="942"/>
      <c r="U166" s="942"/>
      <c r="V166" s="942"/>
      <c r="W166" s="942"/>
      <c r="X166" s="942"/>
      <c r="Y166" s="942"/>
      <c r="Z166" s="654" t="str">
        <f>IF(入力シート!$J$67="","",入力シート!$J$67)</f>
        <v/>
      </c>
      <c r="AA166" s="654"/>
      <c r="AB166" s="654"/>
      <c r="AC166" s="654"/>
      <c r="AD166" s="654"/>
      <c r="AE166" s="654"/>
      <c r="AF166" s="654"/>
      <c r="AG166" s="654"/>
      <c r="AH166" s="654"/>
      <c r="AI166" s="1105" t="s">
        <v>225</v>
      </c>
      <c r="AJ166" s="638"/>
      <c r="AK166" s="638"/>
      <c r="AL166" s="638"/>
      <c r="AM166" s="638"/>
      <c r="AN166" s="942" t="str">
        <f>IF(入力シート!$I$68="","",入力シート!$I$68)</f>
        <v/>
      </c>
      <c r="AO166" s="942"/>
      <c r="AP166" s="942"/>
      <c r="AQ166" s="942"/>
      <c r="AR166" s="942"/>
      <c r="AS166" s="942"/>
      <c r="AT166" s="942"/>
      <c r="AU166" s="942"/>
      <c r="AV166" s="942"/>
      <c r="AW166" s="942"/>
      <c r="AX166" s="654" t="str">
        <f>IF(入力シート!$J$68="","",入力シート!$J$68)</f>
        <v/>
      </c>
      <c r="AY166" s="654"/>
      <c r="AZ166" s="654"/>
      <c r="BA166" s="654"/>
      <c r="BB166" s="654"/>
      <c r="BC166" s="654"/>
      <c r="BD166" s="654"/>
      <c r="BE166" s="654"/>
      <c r="BF166" s="747"/>
      <c r="BG166" s="469"/>
      <c r="BH166" s="469"/>
      <c r="BI166" s="505"/>
      <c r="BJ166" s="505"/>
      <c r="BK166" s="505"/>
      <c r="BL166" s="505"/>
      <c r="BM166" s="505"/>
      <c r="BN166" s="505"/>
      <c r="BO166" s="505"/>
      <c r="BP166" s="505"/>
      <c r="BQ166" s="505"/>
      <c r="BR166" s="508"/>
      <c r="BS166" s="508"/>
      <c r="BT166" s="508"/>
      <c r="BU166" s="508"/>
      <c r="BV166" s="508"/>
      <c r="BW166" s="508"/>
      <c r="BX166" s="508"/>
      <c r="BY166" s="508"/>
      <c r="BZ166" s="508"/>
      <c r="CA166" s="508"/>
      <c r="CB166" s="508"/>
      <c r="CC166" s="508"/>
      <c r="CD166" s="508"/>
      <c r="CE166" s="508"/>
      <c r="CF166" s="508"/>
      <c r="CG166" s="508"/>
      <c r="CH166" s="508"/>
      <c r="CI166" s="508"/>
      <c r="CJ166" s="508"/>
      <c r="CK166" s="508"/>
      <c r="CL166" s="508"/>
      <c r="CM166" s="508"/>
      <c r="CN166" s="508"/>
      <c r="CO166" s="508"/>
      <c r="CP166" s="508"/>
      <c r="CQ166" s="508"/>
      <c r="CR166" s="508"/>
      <c r="CT166" s="979"/>
      <c r="CU166" s="980"/>
      <c r="CV166" s="980"/>
      <c r="CW166" s="980"/>
      <c r="CX166" s="980"/>
      <c r="CY166" s="980"/>
      <c r="CZ166" s="980"/>
      <c r="DA166" s="980"/>
      <c r="DB166" s="914" t="s">
        <v>229</v>
      </c>
      <c r="DC166" s="914"/>
      <c r="DD166" s="914"/>
      <c r="DE166" s="914"/>
      <c r="DF166" s="914"/>
      <c r="DG166" s="936" t="str">
        <f>入力シート!$C$109</f>
        <v/>
      </c>
      <c r="DH166" s="936"/>
      <c r="DI166" s="936"/>
      <c r="DJ166" s="936"/>
      <c r="DK166" s="936"/>
      <c r="DL166" s="936"/>
      <c r="DM166" s="936"/>
      <c r="DN166" s="936"/>
      <c r="DO166" s="936"/>
      <c r="DP166" s="936"/>
      <c r="DQ166" s="936"/>
      <c r="DR166" s="936"/>
      <c r="DS166" s="936"/>
      <c r="DT166" s="936"/>
      <c r="DU166" s="936"/>
      <c r="DV166" s="909" t="str">
        <f>入力シート!$D$109</f>
        <v/>
      </c>
      <c r="DW166" s="909"/>
      <c r="DX166" s="909"/>
      <c r="DY166" s="909"/>
      <c r="DZ166" s="909"/>
      <c r="EA166" s="909"/>
      <c r="EB166" s="909"/>
      <c r="EC166" s="909"/>
      <c r="ED166" s="909"/>
      <c r="EE166" s="909"/>
      <c r="EF166" s="914" t="s">
        <v>189</v>
      </c>
      <c r="EG166" s="914"/>
      <c r="EH166" s="914"/>
      <c r="EI166" s="914"/>
      <c r="EJ166" s="914"/>
      <c r="EK166" s="936" t="str">
        <f>入力シート!$E$109</f>
        <v/>
      </c>
      <c r="EL166" s="936"/>
      <c r="EM166" s="936"/>
      <c r="EN166" s="936"/>
      <c r="EO166" s="936"/>
      <c r="EP166" s="936"/>
      <c r="EQ166" s="936"/>
      <c r="ER166" s="936"/>
      <c r="ES166" s="936"/>
      <c r="ET166" s="936"/>
      <c r="EU166" s="936"/>
      <c r="EV166" s="936"/>
      <c r="EW166" s="936"/>
      <c r="EX166" s="936"/>
      <c r="EY166" s="936"/>
      <c r="EZ166" s="909" t="str">
        <f>入力シート!$F$109</f>
        <v/>
      </c>
      <c r="FA166" s="909"/>
      <c r="FB166" s="909"/>
      <c r="FC166" s="909"/>
      <c r="FD166" s="909"/>
      <c r="FE166" s="909"/>
      <c r="FF166" s="909"/>
      <c r="FG166" s="909"/>
      <c r="FH166" s="909"/>
      <c r="FI166" s="910"/>
      <c r="FJ166" s="480"/>
      <c r="FK166" s="903"/>
      <c r="FL166" s="903"/>
      <c r="FM166" s="903"/>
      <c r="FN166" s="903"/>
      <c r="FO166" s="903"/>
      <c r="FP166" s="903"/>
      <c r="FQ166" s="903"/>
      <c r="FR166" s="903"/>
      <c r="FS166" s="903"/>
      <c r="FT166" s="903"/>
      <c r="FU166" s="903"/>
      <c r="FV166" s="903"/>
      <c r="FW166" s="903"/>
      <c r="FX166" s="903"/>
      <c r="FY166" s="903"/>
      <c r="FZ166" s="903"/>
      <c r="GA166" s="903"/>
      <c r="GB166" s="903"/>
      <c r="GC166" s="903"/>
      <c r="GD166" s="903"/>
      <c r="GE166" s="903"/>
      <c r="GF166" s="903"/>
      <c r="GG166" s="903"/>
      <c r="GH166" s="903"/>
      <c r="GI166" s="903"/>
      <c r="GJ166" s="903"/>
      <c r="GK166" s="903"/>
    </row>
    <row r="167" spans="1:193" ht="4.5" customHeight="1" x14ac:dyDescent="0.15">
      <c r="A167" s="1112"/>
      <c r="B167" s="1113"/>
      <c r="C167" s="1113"/>
      <c r="D167" s="1113"/>
      <c r="E167" s="1113"/>
      <c r="F167" s="1113"/>
      <c r="G167" s="1113"/>
      <c r="H167" s="1113"/>
      <c r="I167" s="1113"/>
      <c r="J167" s="1114"/>
      <c r="K167" s="638"/>
      <c r="L167" s="638"/>
      <c r="M167" s="638"/>
      <c r="N167" s="638"/>
      <c r="O167" s="638"/>
      <c r="P167" s="942"/>
      <c r="Q167" s="942"/>
      <c r="R167" s="942"/>
      <c r="S167" s="942"/>
      <c r="T167" s="942"/>
      <c r="U167" s="942"/>
      <c r="V167" s="942"/>
      <c r="W167" s="942"/>
      <c r="X167" s="942"/>
      <c r="Y167" s="942"/>
      <c r="Z167" s="654"/>
      <c r="AA167" s="654"/>
      <c r="AB167" s="654"/>
      <c r="AC167" s="654"/>
      <c r="AD167" s="654"/>
      <c r="AE167" s="654"/>
      <c r="AF167" s="654"/>
      <c r="AG167" s="654"/>
      <c r="AH167" s="654"/>
      <c r="AI167" s="638"/>
      <c r="AJ167" s="638"/>
      <c r="AK167" s="638"/>
      <c r="AL167" s="638"/>
      <c r="AM167" s="638"/>
      <c r="AN167" s="942"/>
      <c r="AO167" s="942"/>
      <c r="AP167" s="942"/>
      <c r="AQ167" s="942"/>
      <c r="AR167" s="942"/>
      <c r="AS167" s="942"/>
      <c r="AT167" s="942"/>
      <c r="AU167" s="942"/>
      <c r="AV167" s="942"/>
      <c r="AW167" s="942"/>
      <c r="AX167" s="654"/>
      <c r="AY167" s="654"/>
      <c r="AZ167" s="654"/>
      <c r="BA167" s="654"/>
      <c r="BB167" s="654"/>
      <c r="BC167" s="654"/>
      <c r="BD167" s="654"/>
      <c r="BE167" s="654"/>
      <c r="BF167" s="747"/>
      <c r="BG167" s="474"/>
      <c r="BH167" s="474"/>
      <c r="BI167" s="505"/>
      <c r="BJ167" s="505"/>
      <c r="BK167" s="505"/>
      <c r="BL167" s="505"/>
      <c r="BM167" s="505"/>
      <c r="BN167" s="505"/>
      <c r="BO167" s="505"/>
      <c r="BP167" s="505"/>
      <c r="BQ167" s="505"/>
      <c r="BR167" s="508"/>
      <c r="BS167" s="508"/>
      <c r="BT167" s="508"/>
      <c r="BU167" s="508"/>
      <c r="BV167" s="508"/>
      <c r="BW167" s="508"/>
      <c r="BX167" s="508"/>
      <c r="BY167" s="508"/>
      <c r="BZ167" s="508"/>
      <c r="CA167" s="508"/>
      <c r="CB167" s="508"/>
      <c r="CC167" s="508"/>
      <c r="CD167" s="508"/>
      <c r="CE167" s="508"/>
      <c r="CF167" s="508"/>
      <c r="CG167" s="508"/>
      <c r="CH167" s="508"/>
      <c r="CI167" s="508"/>
      <c r="CJ167" s="508"/>
      <c r="CK167" s="508"/>
      <c r="CL167" s="508"/>
      <c r="CM167" s="508"/>
      <c r="CN167" s="508"/>
      <c r="CO167" s="508"/>
      <c r="CP167" s="508"/>
      <c r="CQ167" s="508"/>
      <c r="CR167" s="508"/>
      <c r="CT167" s="979"/>
      <c r="CU167" s="980"/>
      <c r="CV167" s="980"/>
      <c r="CW167" s="980"/>
      <c r="CX167" s="980"/>
      <c r="CY167" s="980"/>
      <c r="CZ167" s="980"/>
      <c r="DA167" s="980"/>
      <c r="DB167" s="914"/>
      <c r="DC167" s="914"/>
      <c r="DD167" s="914"/>
      <c r="DE167" s="914"/>
      <c r="DF167" s="914"/>
      <c r="DG167" s="936"/>
      <c r="DH167" s="936"/>
      <c r="DI167" s="936"/>
      <c r="DJ167" s="936"/>
      <c r="DK167" s="936"/>
      <c r="DL167" s="936"/>
      <c r="DM167" s="936"/>
      <c r="DN167" s="936"/>
      <c r="DO167" s="936"/>
      <c r="DP167" s="936"/>
      <c r="DQ167" s="936"/>
      <c r="DR167" s="936"/>
      <c r="DS167" s="936"/>
      <c r="DT167" s="936"/>
      <c r="DU167" s="936"/>
      <c r="DV167" s="909"/>
      <c r="DW167" s="909"/>
      <c r="DX167" s="909"/>
      <c r="DY167" s="909"/>
      <c r="DZ167" s="909"/>
      <c r="EA167" s="909"/>
      <c r="EB167" s="909"/>
      <c r="EC167" s="909"/>
      <c r="ED167" s="909"/>
      <c r="EE167" s="909"/>
      <c r="EF167" s="914"/>
      <c r="EG167" s="914"/>
      <c r="EH167" s="914"/>
      <c r="EI167" s="914"/>
      <c r="EJ167" s="914"/>
      <c r="EK167" s="936"/>
      <c r="EL167" s="936"/>
      <c r="EM167" s="936"/>
      <c r="EN167" s="936"/>
      <c r="EO167" s="936"/>
      <c r="EP167" s="936"/>
      <c r="EQ167" s="936"/>
      <c r="ER167" s="936"/>
      <c r="ES167" s="936"/>
      <c r="ET167" s="936"/>
      <c r="EU167" s="936"/>
      <c r="EV167" s="936"/>
      <c r="EW167" s="936"/>
      <c r="EX167" s="936"/>
      <c r="EY167" s="936"/>
      <c r="EZ167" s="909"/>
      <c r="FA167" s="909"/>
      <c r="FB167" s="909"/>
      <c r="FC167" s="909"/>
      <c r="FD167" s="909"/>
      <c r="FE167" s="909"/>
      <c r="FF167" s="909"/>
      <c r="FG167" s="909"/>
      <c r="FH167" s="909"/>
      <c r="FI167" s="910"/>
      <c r="FJ167" s="475"/>
      <c r="FK167" s="903"/>
      <c r="FL167" s="903"/>
      <c r="FM167" s="903"/>
      <c r="FN167" s="903"/>
      <c r="FO167" s="903"/>
      <c r="FP167" s="903"/>
      <c r="FQ167" s="903"/>
      <c r="FR167" s="903"/>
      <c r="FS167" s="903"/>
      <c r="FT167" s="903"/>
      <c r="FU167" s="903"/>
      <c r="FV167" s="903"/>
      <c r="FW167" s="903"/>
      <c r="FX167" s="903"/>
      <c r="FY167" s="903"/>
      <c r="FZ167" s="903"/>
      <c r="GA167" s="903"/>
      <c r="GB167" s="903"/>
      <c r="GC167" s="903"/>
      <c r="GD167" s="903"/>
      <c r="GE167" s="903"/>
      <c r="GF167" s="903"/>
      <c r="GG167" s="903"/>
      <c r="GH167" s="903"/>
      <c r="GI167" s="903"/>
      <c r="GJ167" s="903"/>
      <c r="GK167" s="903"/>
    </row>
    <row r="168" spans="1:193" ht="4.5" customHeight="1" x14ac:dyDescent="0.15">
      <c r="A168" s="1112"/>
      <c r="B168" s="1113"/>
      <c r="C168" s="1113"/>
      <c r="D168" s="1113"/>
      <c r="E168" s="1113"/>
      <c r="F168" s="1113"/>
      <c r="G168" s="1113"/>
      <c r="H168" s="1113"/>
      <c r="I168" s="1113"/>
      <c r="J168" s="1114"/>
      <c r="K168" s="638"/>
      <c r="L168" s="638"/>
      <c r="M168" s="638"/>
      <c r="N168" s="638"/>
      <c r="O168" s="638"/>
      <c r="P168" s="942"/>
      <c r="Q168" s="942"/>
      <c r="R168" s="942"/>
      <c r="S168" s="942"/>
      <c r="T168" s="942"/>
      <c r="U168" s="942"/>
      <c r="V168" s="942"/>
      <c r="W168" s="942"/>
      <c r="X168" s="942"/>
      <c r="Y168" s="942"/>
      <c r="Z168" s="654"/>
      <c r="AA168" s="654"/>
      <c r="AB168" s="654"/>
      <c r="AC168" s="654"/>
      <c r="AD168" s="654"/>
      <c r="AE168" s="654"/>
      <c r="AF168" s="654"/>
      <c r="AG168" s="654"/>
      <c r="AH168" s="654"/>
      <c r="AI168" s="638"/>
      <c r="AJ168" s="638"/>
      <c r="AK168" s="638"/>
      <c r="AL168" s="638"/>
      <c r="AM168" s="638"/>
      <c r="AN168" s="942"/>
      <c r="AO168" s="942"/>
      <c r="AP168" s="942"/>
      <c r="AQ168" s="942"/>
      <c r="AR168" s="942"/>
      <c r="AS168" s="942"/>
      <c r="AT168" s="942"/>
      <c r="AU168" s="942"/>
      <c r="AV168" s="942"/>
      <c r="AW168" s="942"/>
      <c r="AX168" s="654"/>
      <c r="AY168" s="654"/>
      <c r="AZ168" s="654"/>
      <c r="BA168" s="654"/>
      <c r="BB168" s="654"/>
      <c r="BC168" s="654"/>
      <c r="BD168" s="654"/>
      <c r="BE168" s="654"/>
      <c r="BF168" s="747"/>
      <c r="BG168" s="474"/>
      <c r="BH168" s="474"/>
      <c r="BI168" s="505"/>
      <c r="BJ168" s="505"/>
      <c r="BK168" s="505"/>
      <c r="BL168" s="505"/>
      <c r="BM168" s="505"/>
      <c r="BN168" s="505"/>
      <c r="BO168" s="505"/>
      <c r="BP168" s="505"/>
      <c r="BQ168" s="505"/>
      <c r="BR168" s="508"/>
      <c r="BS168" s="508"/>
      <c r="BT168" s="508"/>
      <c r="BU168" s="508"/>
      <c r="BV168" s="508"/>
      <c r="BW168" s="508"/>
      <c r="BX168" s="508"/>
      <c r="BY168" s="508"/>
      <c r="BZ168" s="508"/>
      <c r="CA168" s="508"/>
      <c r="CB168" s="508"/>
      <c r="CC168" s="508"/>
      <c r="CD168" s="508"/>
      <c r="CE168" s="508"/>
      <c r="CF168" s="508"/>
      <c r="CG168" s="508"/>
      <c r="CH168" s="508"/>
      <c r="CI168" s="508"/>
      <c r="CJ168" s="508"/>
      <c r="CK168" s="508"/>
      <c r="CL168" s="508"/>
      <c r="CM168" s="508"/>
      <c r="CN168" s="508"/>
      <c r="CO168" s="508"/>
      <c r="CP168" s="508"/>
      <c r="CQ168" s="508"/>
      <c r="CR168" s="508"/>
      <c r="CT168" s="979"/>
      <c r="CU168" s="980"/>
      <c r="CV168" s="980"/>
      <c r="CW168" s="980"/>
      <c r="CX168" s="980"/>
      <c r="CY168" s="980"/>
      <c r="CZ168" s="980"/>
      <c r="DA168" s="980"/>
      <c r="DB168" s="914"/>
      <c r="DC168" s="914"/>
      <c r="DD168" s="914"/>
      <c r="DE168" s="914"/>
      <c r="DF168" s="914"/>
      <c r="DG168" s="936"/>
      <c r="DH168" s="936"/>
      <c r="DI168" s="936"/>
      <c r="DJ168" s="936"/>
      <c r="DK168" s="936"/>
      <c r="DL168" s="936"/>
      <c r="DM168" s="936"/>
      <c r="DN168" s="936"/>
      <c r="DO168" s="936"/>
      <c r="DP168" s="936"/>
      <c r="DQ168" s="936"/>
      <c r="DR168" s="936"/>
      <c r="DS168" s="936"/>
      <c r="DT168" s="936"/>
      <c r="DU168" s="936"/>
      <c r="DV168" s="909"/>
      <c r="DW168" s="909"/>
      <c r="DX168" s="909"/>
      <c r="DY168" s="909"/>
      <c r="DZ168" s="909"/>
      <c r="EA168" s="909"/>
      <c r="EB168" s="909"/>
      <c r="EC168" s="909"/>
      <c r="ED168" s="909"/>
      <c r="EE168" s="909"/>
      <c r="EF168" s="914"/>
      <c r="EG168" s="914"/>
      <c r="EH168" s="914"/>
      <c r="EI168" s="914"/>
      <c r="EJ168" s="914"/>
      <c r="EK168" s="936"/>
      <c r="EL168" s="936"/>
      <c r="EM168" s="936"/>
      <c r="EN168" s="936"/>
      <c r="EO168" s="936"/>
      <c r="EP168" s="936"/>
      <c r="EQ168" s="936"/>
      <c r="ER168" s="936"/>
      <c r="ES168" s="936"/>
      <c r="ET168" s="936"/>
      <c r="EU168" s="936"/>
      <c r="EV168" s="936"/>
      <c r="EW168" s="936"/>
      <c r="EX168" s="936"/>
      <c r="EY168" s="936"/>
      <c r="EZ168" s="909"/>
      <c r="FA168" s="909"/>
      <c r="FB168" s="909"/>
      <c r="FC168" s="909"/>
      <c r="FD168" s="909"/>
      <c r="FE168" s="909"/>
      <c r="FF168" s="909"/>
      <c r="FG168" s="909"/>
      <c r="FH168" s="909"/>
      <c r="FI168" s="910"/>
      <c r="FJ168" s="475"/>
      <c r="FK168" s="903"/>
      <c r="FL168" s="903"/>
      <c r="FM168" s="903"/>
      <c r="FN168" s="903"/>
      <c r="FO168" s="903"/>
      <c r="FP168" s="903"/>
      <c r="FQ168" s="903"/>
      <c r="FR168" s="903"/>
      <c r="FS168" s="903"/>
      <c r="FT168" s="903"/>
      <c r="FU168" s="903"/>
      <c r="FV168" s="903"/>
      <c r="FW168" s="903"/>
      <c r="FX168" s="903"/>
      <c r="FY168" s="903"/>
      <c r="FZ168" s="903"/>
      <c r="GA168" s="903"/>
      <c r="GB168" s="903"/>
      <c r="GC168" s="903"/>
      <c r="GD168" s="903"/>
      <c r="GE168" s="903"/>
      <c r="GF168" s="903"/>
      <c r="GG168" s="903"/>
      <c r="GH168" s="903"/>
      <c r="GI168" s="903"/>
      <c r="GJ168" s="903"/>
      <c r="GK168" s="903"/>
    </row>
    <row r="169" spans="1:193" ht="4.5" customHeight="1" x14ac:dyDescent="0.15">
      <c r="A169" s="1115"/>
      <c r="B169" s="1116"/>
      <c r="C169" s="1116"/>
      <c r="D169" s="1116"/>
      <c r="E169" s="1116"/>
      <c r="F169" s="1116"/>
      <c r="G169" s="1116"/>
      <c r="H169" s="1116"/>
      <c r="I169" s="1116"/>
      <c r="J169" s="1117"/>
      <c r="K169" s="638"/>
      <c r="L169" s="638"/>
      <c r="M169" s="638"/>
      <c r="N169" s="638"/>
      <c r="O169" s="638"/>
      <c r="P169" s="942"/>
      <c r="Q169" s="942"/>
      <c r="R169" s="942"/>
      <c r="S169" s="942"/>
      <c r="T169" s="942"/>
      <c r="U169" s="942"/>
      <c r="V169" s="942"/>
      <c r="W169" s="942"/>
      <c r="X169" s="942"/>
      <c r="Y169" s="942"/>
      <c r="Z169" s="654"/>
      <c r="AA169" s="654"/>
      <c r="AB169" s="654"/>
      <c r="AC169" s="654"/>
      <c r="AD169" s="654"/>
      <c r="AE169" s="654"/>
      <c r="AF169" s="654"/>
      <c r="AG169" s="654"/>
      <c r="AH169" s="654"/>
      <c r="AI169" s="638"/>
      <c r="AJ169" s="638"/>
      <c r="AK169" s="638"/>
      <c r="AL169" s="638"/>
      <c r="AM169" s="638"/>
      <c r="AN169" s="942"/>
      <c r="AO169" s="942"/>
      <c r="AP169" s="942"/>
      <c r="AQ169" s="942"/>
      <c r="AR169" s="942"/>
      <c r="AS169" s="942"/>
      <c r="AT169" s="942"/>
      <c r="AU169" s="942"/>
      <c r="AV169" s="942"/>
      <c r="AW169" s="942"/>
      <c r="AX169" s="654"/>
      <c r="AY169" s="654"/>
      <c r="AZ169" s="654"/>
      <c r="BA169" s="654"/>
      <c r="BB169" s="654"/>
      <c r="BC169" s="654"/>
      <c r="BD169" s="654"/>
      <c r="BE169" s="654"/>
      <c r="BF169" s="747"/>
      <c r="BG169" s="474"/>
      <c r="BH169" s="474"/>
      <c r="BI169" s="505"/>
      <c r="BJ169" s="505"/>
      <c r="BK169" s="505"/>
      <c r="BL169" s="505"/>
      <c r="BM169" s="505"/>
      <c r="BN169" s="505"/>
      <c r="BO169" s="505"/>
      <c r="BP169" s="505"/>
      <c r="BQ169" s="505"/>
      <c r="BR169" s="508"/>
      <c r="BS169" s="508"/>
      <c r="BT169" s="508"/>
      <c r="BU169" s="508"/>
      <c r="BV169" s="508"/>
      <c r="BW169" s="508"/>
      <c r="BX169" s="508"/>
      <c r="BY169" s="508"/>
      <c r="BZ169" s="508"/>
      <c r="CA169" s="508"/>
      <c r="CB169" s="508"/>
      <c r="CC169" s="508"/>
      <c r="CD169" s="508"/>
      <c r="CE169" s="508"/>
      <c r="CF169" s="508"/>
      <c r="CG169" s="508"/>
      <c r="CH169" s="508"/>
      <c r="CI169" s="508"/>
      <c r="CJ169" s="508"/>
      <c r="CK169" s="508"/>
      <c r="CL169" s="508"/>
      <c r="CM169" s="508"/>
      <c r="CN169" s="508"/>
      <c r="CO169" s="508"/>
      <c r="CP169" s="508"/>
      <c r="CQ169" s="508"/>
      <c r="CR169" s="508"/>
      <c r="CT169" s="979"/>
      <c r="CU169" s="980"/>
      <c r="CV169" s="980"/>
      <c r="CW169" s="980"/>
      <c r="CX169" s="980"/>
      <c r="CY169" s="980"/>
      <c r="CZ169" s="980"/>
      <c r="DA169" s="980"/>
      <c r="DB169" s="914"/>
      <c r="DC169" s="914"/>
      <c r="DD169" s="914"/>
      <c r="DE169" s="914"/>
      <c r="DF169" s="914"/>
      <c r="DG169" s="936"/>
      <c r="DH169" s="936"/>
      <c r="DI169" s="936"/>
      <c r="DJ169" s="936"/>
      <c r="DK169" s="936"/>
      <c r="DL169" s="936"/>
      <c r="DM169" s="936"/>
      <c r="DN169" s="936"/>
      <c r="DO169" s="936"/>
      <c r="DP169" s="936"/>
      <c r="DQ169" s="936"/>
      <c r="DR169" s="936"/>
      <c r="DS169" s="936"/>
      <c r="DT169" s="936"/>
      <c r="DU169" s="936"/>
      <c r="DV169" s="909"/>
      <c r="DW169" s="909"/>
      <c r="DX169" s="909"/>
      <c r="DY169" s="909"/>
      <c r="DZ169" s="909"/>
      <c r="EA169" s="909"/>
      <c r="EB169" s="909"/>
      <c r="EC169" s="909"/>
      <c r="ED169" s="909"/>
      <c r="EE169" s="909"/>
      <c r="EF169" s="914"/>
      <c r="EG169" s="914"/>
      <c r="EH169" s="914"/>
      <c r="EI169" s="914"/>
      <c r="EJ169" s="914"/>
      <c r="EK169" s="936"/>
      <c r="EL169" s="936"/>
      <c r="EM169" s="936"/>
      <c r="EN169" s="936"/>
      <c r="EO169" s="936"/>
      <c r="EP169" s="936"/>
      <c r="EQ169" s="936"/>
      <c r="ER169" s="936"/>
      <c r="ES169" s="936"/>
      <c r="ET169" s="936"/>
      <c r="EU169" s="936"/>
      <c r="EV169" s="936"/>
      <c r="EW169" s="936"/>
      <c r="EX169" s="936"/>
      <c r="EY169" s="936"/>
      <c r="EZ169" s="909"/>
      <c r="FA169" s="909"/>
      <c r="FB169" s="909"/>
      <c r="FC169" s="909"/>
      <c r="FD169" s="909"/>
      <c r="FE169" s="909"/>
      <c r="FF169" s="909"/>
      <c r="FG169" s="909"/>
      <c r="FH169" s="909"/>
      <c r="FI169" s="910"/>
      <c r="FJ169" s="475"/>
      <c r="FK169" s="904"/>
      <c r="FL169" s="904"/>
      <c r="FM169" s="904"/>
      <c r="FN169" s="904"/>
      <c r="FO169" s="904"/>
      <c r="FP169" s="904"/>
      <c r="FQ169" s="904"/>
      <c r="FR169" s="904"/>
      <c r="FS169" s="904"/>
      <c r="FT169" s="904"/>
      <c r="FU169" s="904"/>
      <c r="FV169" s="904"/>
      <c r="FW169" s="904"/>
      <c r="FX169" s="904"/>
      <c r="FY169" s="904"/>
      <c r="FZ169" s="904"/>
      <c r="GA169" s="904"/>
      <c r="GB169" s="904"/>
      <c r="GC169" s="904"/>
      <c r="GD169" s="904"/>
      <c r="GE169" s="904"/>
      <c r="GF169" s="904"/>
      <c r="GG169" s="904"/>
      <c r="GH169" s="904"/>
      <c r="GI169" s="904"/>
      <c r="GJ169" s="904"/>
      <c r="GK169" s="904"/>
    </row>
    <row r="170" spans="1:193" ht="4.5" customHeight="1" x14ac:dyDescent="0.15">
      <c r="A170" s="971" t="s">
        <v>228</v>
      </c>
      <c r="B170" s="972"/>
      <c r="C170" s="972"/>
      <c r="D170" s="972"/>
      <c r="E170" s="972"/>
      <c r="F170" s="972"/>
      <c r="G170" s="972"/>
      <c r="H170" s="972"/>
      <c r="I170" s="972"/>
      <c r="J170" s="972"/>
      <c r="K170" s="638" t="s">
        <v>19</v>
      </c>
      <c r="L170" s="638"/>
      <c r="M170" s="638"/>
      <c r="N170" s="638"/>
      <c r="O170" s="638"/>
      <c r="P170" s="638" t="s">
        <v>218</v>
      </c>
      <c r="Q170" s="638"/>
      <c r="R170" s="638"/>
      <c r="S170" s="638"/>
      <c r="T170" s="638"/>
      <c r="U170" s="638"/>
      <c r="V170" s="638"/>
      <c r="W170" s="638"/>
      <c r="X170" s="638"/>
      <c r="Y170" s="638"/>
      <c r="Z170" s="638" t="s">
        <v>20</v>
      </c>
      <c r="AA170" s="638"/>
      <c r="AB170" s="638"/>
      <c r="AC170" s="638"/>
      <c r="AD170" s="638"/>
      <c r="AE170" s="638"/>
      <c r="AF170" s="638"/>
      <c r="AG170" s="638"/>
      <c r="AH170" s="638"/>
      <c r="AI170" s="638" t="s">
        <v>19</v>
      </c>
      <c r="AJ170" s="638"/>
      <c r="AK170" s="638"/>
      <c r="AL170" s="638"/>
      <c r="AM170" s="638"/>
      <c r="AN170" s="638" t="s">
        <v>218</v>
      </c>
      <c r="AO170" s="638"/>
      <c r="AP170" s="638"/>
      <c r="AQ170" s="638"/>
      <c r="AR170" s="638"/>
      <c r="AS170" s="638"/>
      <c r="AT170" s="638"/>
      <c r="AU170" s="638"/>
      <c r="AV170" s="638"/>
      <c r="AW170" s="638"/>
      <c r="AX170" s="638" t="s">
        <v>20</v>
      </c>
      <c r="AY170" s="638"/>
      <c r="AZ170" s="638"/>
      <c r="BA170" s="638"/>
      <c r="BB170" s="638"/>
      <c r="BC170" s="638"/>
      <c r="BD170" s="638"/>
      <c r="BE170" s="638"/>
      <c r="BF170" s="976"/>
      <c r="BG170" s="474"/>
      <c r="BH170" s="474"/>
      <c r="BI170" s="505"/>
      <c r="BJ170" s="505"/>
      <c r="BK170" s="505"/>
      <c r="BL170" s="505"/>
      <c r="BM170" s="505"/>
      <c r="BN170" s="505"/>
      <c r="BO170" s="505"/>
      <c r="BP170" s="505"/>
      <c r="BQ170" s="505"/>
      <c r="BR170" s="508"/>
      <c r="BS170" s="508"/>
      <c r="BT170" s="508"/>
      <c r="BU170" s="508"/>
      <c r="BV170" s="508"/>
      <c r="BW170" s="508"/>
      <c r="BX170" s="508"/>
      <c r="BY170" s="508"/>
      <c r="BZ170" s="508"/>
      <c r="CA170" s="508"/>
      <c r="CB170" s="508"/>
      <c r="CC170" s="508"/>
      <c r="CD170" s="508"/>
      <c r="CE170" s="508"/>
      <c r="CF170" s="508"/>
      <c r="CG170" s="508"/>
      <c r="CH170" s="508"/>
      <c r="CI170" s="508"/>
      <c r="CJ170" s="508"/>
      <c r="CK170" s="508"/>
      <c r="CL170" s="508"/>
      <c r="CM170" s="508"/>
      <c r="CN170" s="508"/>
      <c r="CO170" s="508"/>
      <c r="CP170" s="508"/>
      <c r="CQ170" s="508"/>
      <c r="CR170" s="508"/>
      <c r="CT170" s="981"/>
      <c r="CU170" s="982"/>
      <c r="CV170" s="982"/>
      <c r="CW170" s="982"/>
      <c r="CX170" s="982"/>
      <c r="CY170" s="982"/>
      <c r="CZ170" s="982"/>
      <c r="DA170" s="982"/>
      <c r="DB170" s="914" t="s">
        <v>190</v>
      </c>
      <c r="DC170" s="914"/>
      <c r="DD170" s="914"/>
      <c r="DE170" s="914"/>
      <c r="DF170" s="914"/>
      <c r="DG170" s="936" t="str">
        <f>入力シート!$G$109</f>
        <v/>
      </c>
      <c r="DH170" s="936"/>
      <c r="DI170" s="936"/>
      <c r="DJ170" s="936"/>
      <c r="DK170" s="936"/>
      <c r="DL170" s="936"/>
      <c r="DM170" s="936"/>
      <c r="DN170" s="936"/>
      <c r="DO170" s="936"/>
      <c r="DP170" s="936"/>
      <c r="DQ170" s="936"/>
      <c r="DR170" s="936"/>
      <c r="DS170" s="936"/>
      <c r="DT170" s="936"/>
      <c r="DU170" s="936"/>
      <c r="DV170" s="909" t="str">
        <f>入力シート!$H$109</f>
        <v/>
      </c>
      <c r="DW170" s="909"/>
      <c r="DX170" s="909"/>
      <c r="DY170" s="909"/>
      <c r="DZ170" s="909"/>
      <c r="EA170" s="909"/>
      <c r="EB170" s="909"/>
      <c r="EC170" s="909"/>
      <c r="ED170" s="909"/>
      <c r="EE170" s="909"/>
      <c r="EF170" s="914" t="s">
        <v>191</v>
      </c>
      <c r="EG170" s="914"/>
      <c r="EH170" s="914"/>
      <c r="EI170" s="914"/>
      <c r="EJ170" s="914"/>
      <c r="EK170" s="936" t="str">
        <f>入力シート!$I$109</f>
        <v/>
      </c>
      <c r="EL170" s="936"/>
      <c r="EM170" s="936"/>
      <c r="EN170" s="936"/>
      <c r="EO170" s="936"/>
      <c r="EP170" s="936"/>
      <c r="EQ170" s="936"/>
      <c r="ER170" s="936"/>
      <c r="ES170" s="936"/>
      <c r="ET170" s="936"/>
      <c r="EU170" s="936"/>
      <c r="EV170" s="936"/>
      <c r="EW170" s="936"/>
      <c r="EX170" s="936"/>
      <c r="EY170" s="936"/>
      <c r="EZ170" s="909" t="str">
        <f>入力シート!$J$109</f>
        <v/>
      </c>
      <c r="FA170" s="909"/>
      <c r="FB170" s="909"/>
      <c r="FC170" s="909"/>
      <c r="FD170" s="909"/>
      <c r="FE170" s="909"/>
      <c r="FF170" s="909"/>
      <c r="FG170" s="909"/>
      <c r="FH170" s="909"/>
      <c r="FI170" s="910"/>
      <c r="FJ170" s="475"/>
      <c r="FK170" s="903" t="str">
        <f>IF(入力シート!$C$112="","",入力シート!$C$112)</f>
        <v/>
      </c>
      <c r="FL170" s="903"/>
      <c r="FM170" s="903"/>
      <c r="FN170" s="903"/>
      <c r="FO170" s="903"/>
      <c r="FP170" s="903"/>
      <c r="FQ170" s="903"/>
      <c r="FR170" s="903"/>
      <c r="FS170" s="903"/>
      <c r="FT170" s="903"/>
      <c r="FU170" s="903"/>
      <c r="FV170" s="903"/>
      <c r="FW170" s="903"/>
      <c r="FX170" s="903"/>
      <c r="FY170" s="903"/>
      <c r="FZ170" s="903"/>
      <c r="GA170" s="903"/>
      <c r="GB170" s="903"/>
      <c r="GC170" s="903"/>
      <c r="GD170" s="903"/>
      <c r="GE170" s="903"/>
      <c r="GF170" s="903"/>
      <c r="GG170" s="903"/>
      <c r="GH170" s="903"/>
      <c r="GI170" s="903"/>
      <c r="GJ170" s="903"/>
      <c r="GK170" s="903"/>
    </row>
    <row r="171" spans="1:193" ht="4.5" customHeight="1" x14ac:dyDescent="0.15">
      <c r="A171" s="973"/>
      <c r="B171" s="972"/>
      <c r="C171" s="972"/>
      <c r="D171" s="972"/>
      <c r="E171" s="972"/>
      <c r="F171" s="972"/>
      <c r="G171" s="972"/>
      <c r="H171" s="972"/>
      <c r="I171" s="972"/>
      <c r="J171" s="972"/>
      <c r="K171" s="638"/>
      <c r="L171" s="638"/>
      <c r="M171" s="638"/>
      <c r="N171" s="638"/>
      <c r="O171" s="638"/>
      <c r="P171" s="638"/>
      <c r="Q171" s="638"/>
      <c r="R171" s="638"/>
      <c r="S171" s="638"/>
      <c r="T171" s="638"/>
      <c r="U171" s="638"/>
      <c r="V171" s="638"/>
      <c r="W171" s="638"/>
      <c r="X171" s="638"/>
      <c r="Y171" s="638"/>
      <c r="Z171" s="638"/>
      <c r="AA171" s="638"/>
      <c r="AB171" s="638"/>
      <c r="AC171" s="638"/>
      <c r="AD171" s="638"/>
      <c r="AE171" s="638"/>
      <c r="AF171" s="638"/>
      <c r="AG171" s="638"/>
      <c r="AH171" s="638"/>
      <c r="AI171" s="638"/>
      <c r="AJ171" s="638"/>
      <c r="AK171" s="638"/>
      <c r="AL171" s="638"/>
      <c r="AM171" s="638"/>
      <c r="AN171" s="638"/>
      <c r="AO171" s="638"/>
      <c r="AP171" s="638"/>
      <c r="AQ171" s="638"/>
      <c r="AR171" s="638"/>
      <c r="AS171" s="638"/>
      <c r="AT171" s="638"/>
      <c r="AU171" s="638"/>
      <c r="AV171" s="638"/>
      <c r="AW171" s="638"/>
      <c r="AX171" s="638"/>
      <c r="AY171" s="638"/>
      <c r="AZ171" s="638"/>
      <c r="BA171" s="638"/>
      <c r="BB171" s="638"/>
      <c r="BC171" s="638"/>
      <c r="BD171" s="638"/>
      <c r="BE171" s="638"/>
      <c r="BF171" s="976"/>
      <c r="BG171" s="474"/>
      <c r="BH171" s="474"/>
      <c r="BI171" s="505"/>
      <c r="BJ171" s="505"/>
      <c r="BK171" s="505"/>
      <c r="BL171" s="505"/>
      <c r="BM171" s="505"/>
      <c r="BN171" s="505"/>
      <c r="BO171" s="505"/>
      <c r="BP171" s="505"/>
      <c r="BQ171" s="505"/>
      <c r="BR171" s="508"/>
      <c r="BS171" s="508"/>
      <c r="BT171" s="508"/>
      <c r="BU171" s="508"/>
      <c r="BV171" s="508"/>
      <c r="BW171" s="508"/>
      <c r="BX171" s="508"/>
      <c r="BY171" s="508"/>
      <c r="BZ171" s="508"/>
      <c r="CA171" s="508"/>
      <c r="CB171" s="508"/>
      <c r="CC171" s="508"/>
      <c r="CD171" s="508"/>
      <c r="CE171" s="508"/>
      <c r="CF171" s="508"/>
      <c r="CG171" s="508"/>
      <c r="CH171" s="508"/>
      <c r="CI171" s="508"/>
      <c r="CJ171" s="508"/>
      <c r="CK171" s="508"/>
      <c r="CL171" s="508"/>
      <c r="CM171" s="508"/>
      <c r="CN171" s="508"/>
      <c r="CO171" s="508"/>
      <c r="CP171" s="508"/>
      <c r="CQ171" s="508"/>
      <c r="CR171" s="508"/>
      <c r="CT171" s="981"/>
      <c r="CU171" s="982"/>
      <c r="CV171" s="982"/>
      <c r="CW171" s="982"/>
      <c r="CX171" s="982"/>
      <c r="CY171" s="982"/>
      <c r="CZ171" s="982"/>
      <c r="DA171" s="982"/>
      <c r="DB171" s="914"/>
      <c r="DC171" s="914"/>
      <c r="DD171" s="914"/>
      <c r="DE171" s="914"/>
      <c r="DF171" s="914"/>
      <c r="DG171" s="936"/>
      <c r="DH171" s="936"/>
      <c r="DI171" s="936"/>
      <c r="DJ171" s="936"/>
      <c r="DK171" s="936"/>
      <c r="DL171" s="936"/>
      <c r="DM171" s="936"/>
      <c r="DN171" s="936"/>
      <c r="DO171" s="936"/>
      <c r="DP171" s="936"/>
      <c r="DQ171" s="936"/>
      <c r="DR171" s="936"/>
      <c r="DS171" s="936"/>
      <c r="DT171" s="936"/>
      <c r="DU171" s="936"/>
      <c r="DV171" s="909"/>
      <c r="DW171" s="909"/>
      <c r="DX171" s="909"/>
      <c r="DY171" s="909"/>
      <c r="DZ171" s="909"/>
      <c r="EA171" s="909"/>
      <c r="EB171" s="909"/>
      <c r="EC171" s="909"/>
      <c r="ED171" s="909"/>
      <c r="EE171" s="909"/>
      <c r="EF171" s="914"/>
      <c r="EG171" s="914"/>
      <c r="EH171" s="914"/>
      <c r="EI171" s="914"/>
      <c r="EJ171" s="914"/>
      <c r="EK171" s="936"/>
      <c r="EL171" s="936"/>
      <c r="EM171" s="936"/>
      <c r="EN171" s="936"/>
      <c r="EO171" s="936"/>
      <c r="EP171" s="936"/>
      <c r="EQ171" s="936"/>
      <c r="ER171" s="936"/>
      <c r="ES171" s="936"/>
      <c r="ET171" s="936"/>
      <c r="EU171" s="936"/>
      <c r="EV171" s="936"/>
      <c r="EW171" s="936"/>
      <c r="EX171" s="936"/>
      <c r="EY171" s="936"/>
      <c r="EZ171" s="909"/>
      <c r="FA171" s="909"/>
      <c r="FB171" s="909"/>
      <c r="FC171" s="909"/>
      <c r="FD171" s="909"/>
      <c r="FE171" s="909"/>
      <c r="FF171" s="909"/>
      <c r="FG171" s="909"/>
      <c r="FH171" s="909"/>
      <c r="FI171" s="910"/>
      <c r="FJ171" s="475"/>
      <c r="FK171" s="903"/>
      <c r="FL171" s="903"/>
      <c r="FM171" s="903"/>
      <c r="FN171" s="903"/>
      <c r="FO171" s="903"/>
      <c r="FP171" s="903"/>
      <c r="FQ171" s="903"/>
      <c r="FR171" s="903"/>
      <c r="FS171" s="903"/>
      <c r="FT171" s="903"/>
      <c r="FU171" s="903"/>
      <c r="FV171" s="903"/>
      <c r="FW171" s="903"/>
      <c r="FX171" s="903"/>
      <c r="FY171" s="903"/>
      <c r="FZ171" s="903"/>
      <c r="GA171" s="903"/>
      <c r="GB171" s="903"/>
      <c r="GC171" s="903"/>
      <c r="GD171" s="903"/>
      <c r="GE171" s="903"/>
      <c r="GF171" s="903"/>
      <c r="GG171" s="903"/>
      <c r="GH171" s="903"/>
      <c r="GI171" s="903"/>
      <c r="GJ171" s="903"/>
      <c r="GK171" s="903"/>
    </row>
    <row r="172" spans="1:193" ht="4.5" customHeight="1" x14ac:dyDescent="0.15">
      <c r="A172" s="973"/>
      <c r="B172" s="972"/>
      <c r="C172" s="972"/>
      <c r="D172" s="972"/>
      <c r="E172" s="972"/>
      <c r="F172" s="972"/>
      <c r="G172" s="972"/>
      <c r="H172" s="972"/>
      <c r="I172" s="972"/>
      <c r="J172" s="972"/>
      <c r="K172" s="638" t="s">
        <v>27</v>
      </c>
      <c r="L172" s="638"/>
      <c r="M172" s="638"/>
      <c r="N172" s="638"/>
      <c r="O172" s="638"/>
      <c r="P172" s="942" t="str">
        <f>IF(入力シート!$C$74="","",入力シート!$C$74)</f>
        <v/>
      </c>
      <c r="Q172" s="942"/>
      <c r="R172" s="942"/>
      <c r="S172" s="942"/>
      <c r="T172" s="942"/>
      <c r="U172" s="942"/>
      <c r="V172" s="942"/>
      <c r="W172" s="942"/>
      <c r="X172" s="942"/>
      <c r="Y172" s="942"/>
      <c r="Z172" s="654" t="str">
        <f>IF(入力シート!$D$74="","",入力シート!$D$74)</f>
        <v/>
      </c>
      <c r="AA172" s="654"/>
      <c r="AB172" s="654"/>
      <c r="AC172" s="654"/>
      <c r="AD172" s="654"/>
      <c r="AE172" s="654"/>
      <c r="AF172" s="654"/>
      <c r="AG172" s="654"/>
      <c r="AH172" s="654"/>
      <c r="AI172" s="944" t="s">
        <v>230</v>
      </c>
      <c r="AJ172" s="737"/>
      <c r="AK172" s="737"/>
      <c r="AL172" s="737"/>
      <c r="AM172" s="778"/>
      <c r="AN172" s="942" t="str">
        <f>IF(入力シート!$F$74="","",入力シート!$F$74)</f>
        <v/>
      </c>
      <c r="AO172" s="942"/>
      <c r="AP172" s="942"/>
      <c r="AQ172" s="942"/>
      <c r="AR172" s="942"/>
      <c r="AS172" s="942"/>
      <c r="AT172" s="942"/>
      <c r="AU172" s="942"/>
      <c r="AV172" s="942"/>
      <c r="AW172" s="942"/>
      <c r="AX172" s="654" t="str">
        <f>IF(入力シート!$G$74="","",入力シート!$G$74)</f>
        <v/>
      </c>
      <c r="AY172" s="654"/>
      <c r="AZ172" s="654"/>
      <c r="BA172" s="654"/>
      <c r="BB172" s="654"/>
      <c r="BC172" s="654"/>
      <c r="BD172" s="654"/>
      <c r="BE172" s="654"/>
      <c r="BF172" s="747"/>
      <c r="BG172" s="474"/>
      <c r="BH172" s="474"/>
      <c r="BI172" s="505"/>
      <c r="BJ172" s="505"/>
      <c r="BK172" s="505"/>
      <c r="BL172" s="505"/>
      <c r="BM172" s="505"/>
      <c r="BN172" s="505"/>
      <c r="BO172" s="505"/>
      <c r="BP172" s="505"/>
      <c r="BQ172" s="505"/>
      <c r="BR172" s="508"/>
      <c r="BS172" s="508"/>
      <c r="BT172" s="508"/>
      <c r="BU172" s="508"/>
      <c r="BV172" s="508"/>
      <c r="BW172" s="508"/>
      <c r="BX172" s="508"/>
      <c r="BY172" s="508"/>
      <c r="BZ172" s="508"/>
      <c r="CA172" s="508"/>
      <c r="CB172" s="508"/>
      <c r="CC172" s="508"/>
      <c r="CD172" s="508"/>
      <c r="CE172" s="508"/>
      <c r="CF172" s="508"/>
      <c r="CG172" s="508"/>
      <c r="CH172" s="508"/>
      <c r="CI172" s="508"/>
      <c r="CJ172" s="508"/>
      <c r="CK172" s="508"/>
      <c r="CL172" s="508"/>
      <c r="CM172" s="508"/>
      <c r="CN172" s="508"/>
      <c r="CO172" s="508"/>
      <c r="CP172" s="508"/>
      <c r="CQ172" s="508"/>
      <c r="CR172" s="508"/>
      <c r="CT172" s="981"/>
      <c r="CU172" s="982"/>
      <c r="CV172" s="982"/>
      <c r="CW172" s="982"/>
      <c r="CX172" s="982"/>
      <c r="CY172" s="982"/>
      <c r="CZ172" s="982"/>
      <c r="DA172" s="982"/>
      <c r="DB172" s="914"/>
      <c r="DC172" s="914"/>
      <c r="DD172" s="914"/>
      <c r="DE172" s="914"/>
      <c r="DF172" s="914"/>
      <c r="DG172" s="936"/>
      <c r="DH172" s="936"/>
      <c r="DI172" s="936"/>
      <c r="DJ172" s="936"/>
      <c r="DK172" s="936"/>
      <c r="DL172" s="936"/>
      <c r="DM172" s="936"/>
      <c r="DN172" s="936"/>
      <c r="DO172" s="936"/>
      <c r="DP172" s="936"/>
      <c r="DQ172" s="936"/>
      <c r="DR172" s="936"/>
      <c r="DS172" s="936"/>
      <c r="DT172" s="936"/>
      <c r="DU172" s="936"/>
      <c r="DV172" s="909"/>
      <c r="DW172" s="909"/>
      <c r="DX172" s="909"/>
      <c r="DY172" s="909"/>
      <c r="DZ172" s="909"/>
      <c r="EA172" s="909"/>
      <c r="EB172" s="909"/>
      <c r="EC172" s="909"/>
      <c r="ED172" s="909"/>
      <c r="EE172" s="909"/>
      <c r="EF172" s="914"/>
      <c r="EG172" s="914"/>
      <c r="EH172" s="914"/>
      <c r="EI172" s="914"/>
      <c r="EJ172" s="914"/>
      <c r="EK172" s="936"/>
      <c r="EL172" s="936"/>
      <c r="EM172" s="936"/>
      <c r="EN172" s="936"/>
      <c r="EO172" s="936"/>
      <c r="EP172" s="936"/>
      <c r="EQ172" s="936"/>
      <c r="ER172" s="936"/>
      <c r="ES172" s="936"/>
      <c r="ET172" s="936"/>
      <c r="EU172" s="936"/>
      <c r="EV172" s="936"/>
      <c r="EW172" s="936"/>
      <c r="EX172" s="936"/>
      <c r="EY172" s="936"/>
      <c r="EZ172" s="909"/>
      <c r="FA172" s="909"/>
      <c r="FB172" s="909"/>
      <c r="FC172" s="909"/>
      <c r="FD172" s="909"/>
      <c r="FE172" s="909"/>
      <c r="FF172" s="909"/>
      <c r="FG172" s="909"/>
      <c r="FH172" s="909"/>
      <c r="FI172" s="910"/>
      <c r="FJ172" s="475"/>
      <c r="FK172" s="903"/>
      <c r="FL172" s="903"/>
      <c r="FM172" s="903"/>
      <c r="FN172" s="903"/>
      <c r="FO172" s="903"/>
      <c r="FP172" s="903"/>
      <c r="FQ172" s="903"/>
      <c r="FR172" s="903"/>
      <c r="FS172" s="903"/>
      <c r="FT172" s="903"/>
      <c r="FU172" s="903"/>
      <c r="FV172" s="903"/>
      <c r="FW172" s="903"/>
      <c r="FX172" s="903"/>
      <c r="FY172" s="903"/>
      <c r="FZ172" s="903"/>
      <c r="GA172" s="903"/>
      <c r="GB172" s="903"/>
      <c r="GC172" s="903"/>
      <c r="GD172" s="903"/>
      <c r="GE172" s="903"/>
      <c r="GF172" s="903"/>
      <c r="GG172" s="903"/>
      <c r="GH172" s="903"/>
      <c r="GI172" s="903"/>
      <c r="GJ172" s="903"/>
      <c r="GK172" s="903"/>
    </row>
    <row r="173" spans="1:193" ht="4.5" customHeight="1" x14ac:dyDescent="0.15">
      <c r="A173" s="973"/>
      <c r="B173" s="972"/>
      <c r="C173" s="972"/>
      <c r="D173" s="972"/>
      <c r="E173" s="972"/>
      <c r="F173" s="972"/>
      <c r="G173" s="972"/>
      <c r="H173" s="972"/>
      <c r="I173" s="972"/>
      <c r="J173" s="972"/>
      <c r="K173" s="638"/>
      <c r="L173" s="638"/>
      <c r="M173" s="638"/>
      <c r="N173" s="638"/>
      <c r="O173" s="638"/>
      <c r="P173" s="942"/>
      <c r="Q173" s="942"/>
      <c r="R173" s="942"/>
      <c r="S173" s="942"/>
      <c r="T173" s="942"/>
      <c r="U173" s="942"/>
      <c r="V173" s="942"/>
      <c r="W173" s="942"/>
      <c r="X173" s="942"/>
      <c r="Y173" s="942"/>
      <c r="Z173" s="654"/>
      <c r="AA173" s="654"/>
      <c r="AB173" s="654"/>
      <c r="AC173" s="654"/>
      <c r="AD173" s="654"/>
      <c r="AE173" s="654"/>
      <c r="AF173" s="654"/>
      <c r="AG173" s="654"/>
      <c r="AH173" s="654"/>
      <c r="AI173" s="945"/>
      <c r="AJ173" s="946"/>
      <c r="AK173" s="946"/>
      <c r="AL173" s="946"/>
      <c r="AM173" s="947"/>
      <c r="AN173" s="942"/>
      <c r="AO173" s="942"/>
      <c r="AP173" s="942"/>
      <c r="AQ173" s="942"/>
      <c r="AR173" s="942"/>
      <c r="AS173" s="942"/>
      <c r="AT173" s="942"/>
      <c r="AU173" s="942"/>
      <c r="AV173" s="942"/>
      <c r="AW173" s="942"/>
      <c r="AX173" s="654"/>
      <c r="AY173" s="654"/>
      <c r="AZ173" s="654"/>
      <c r="BA173" s="654"/>
      <c r="BB173" s="654"/>
      <c r="BC173" s="654"/>
      <c r="BD173" s="654"/>
      <c r="BE173" s="654"/>
      <c r="BF173" s="747"/>
      <c r="BG173" s="474"/>
      <c r="BH173" s="474"/>
      <c r="BI173" s="505"/>
      <c r="BJ173" s="505"/>
      <c r="BK173" s="505"/>
      <c r="BL173" s="505"/>
      <c r="BM173" s="505"/>
      <c r="BN173" s="505"/>
      <c r="BO173" s="505"/>
      <c r="BP173" s="505"/>
      <c r="BQ173" s="505"/>
      <c r="BR173" s="508"/>
      <c r="BS173" s="508"/>
      <c r="BT173" s="508"/>
      <c r="BU173" s="508"/>
      <c r="BV173" s="508"/>
      <c r="BW173" s="508"/>
      <c r="BX173" s="508"/>
      <c r="BY173" s="508"/>
      <c r="BZ173" s="508"/>
      <c r="CA173" s="508"/>
      <c r="CB173" s="508"/>
      <c r="CC173" s="508"/>
      <c r="CD173" s="508"/>
      <c r="CE173" s="508"/>
      <c r="CF173" s="508"/>
      <c r="CG173" s="508"/>
      <c r="CH173" s="508"/>
      <c r="CI173" s="508"/>
      <c r="CJ173" s="508"/>
      <c r="CK173" s="508"/>
      <c r="CL173" s="508"/>
      <c r="CM173" s="508"/>
      <c r="CN173" s="508"/>
      <c r="CO173" s="508"/>
      <c r="CP173" s="508"/>
      <c r="CQ173" s="508"/>
      <c r="CR173" s="508"/>
      <c r="CT173" s="983"/>
      <c r="CU173" s="984"/>
      <c r="CV173" s="984"/>
      <c r="CW173" s="984"/>
      <c r="CX173" s="984"/>
      <c r="CY173" s="984"/>
      <c r="CZ173" s="984"/>
      <c r="DA173" s="984"/>
      <c r="DB173" s="915"/>
      <c r="DC173" s="915"/>
      <c r="DD173" s="915"/>
      <c r="DE173" s="915"/>
      <c r="DF173" s="915"/>
      <c r="DG173" s="937"/>
      <c r="DH173" s="937"/>
      <c r="DI173" s="937"/>
      <c r="DJ173" s="937"/>
      <c r="DK173" s="937"/>
      <c r="DL173" s="937"/>
      <c r="DM173" s="937"/>
      <c r="DN173" s="937"/>
      <c r="DO173" s="937"/>
      <c r="DP173" s="937"/>
      <c r="DQ173" s="937"/>
      <c r="DR173" s="937"/>
      <c r="DS173" s="937"/>
      <c r="DT173" s="937"/>
      <c r="DU173" s="937"/>
      <c r="DV173" s="911"/>
      <c r="DW173" s="911"/>
      <c r="DX173" s="911"/>
      <c r="DY173" s="911"/>
      <c r="DZ173" s="911"/>
      <c r="EA173" s="911"/>
      <c r="EB173" s="911"/>
      <c r="EC173" s="911"/>
      <c r="ED173" s="911"/>
      <c r="EE173" s="911"/>
      <c r="EF173" s="915"/>
      <c r="EG173" s="915"/>
      <c r="EH173" s="915"/>
      <c r="EI173" s="915"/>
      <c r="EJ173" s="915"/>
      <c r="EK173" s="937"/>
      <c r="EL173" s="937"/>
      <c r="EM173" s="937"/>
      <c r="EN173" s="937"/>
      <c r="EO173" s="937"/>
      <c r="EP173" s="937"/>
      <c r="EQ173" s="937"/>
      <c r="ER173" s="937"/>
      <c r="ES173" s="937"/>
      <c r="ET173" s="937"/>
      <c r="EU173" s="937"/>
      <c r="EV173" s="937"/>
      <c r="EW173" s="937"/>
      <c r="EX173" s="937"/>
      <c r="EY173" s="937"/>
      <c r="EZ173" s="911"/>
      <c r="FA173" s="911"/>
      <c r="FB173" s="911"/>
      <c r="FC173" s="911"/>
      <c r="FD173" s="911"/>
      <c r="FE173" s="911"/>
      <c r="FF173" s="911"/>
      <c r="FG173" s="911"/>
      <c r="FH173" s="911"/>
      <c r="FI173" s="912"/>
      <c r="FJ173" s="475"/>
      <c r="FK173" s="903"/>
      <c r="FL173" s="903"/>
      <c r="FM173" s="903"/>
      <c r="FN173" s="903"/>
      <c r="FO173" s="903"/>
      <c r="FP173" s="903"/>
      <c r="FQ173" s="903"/>
      <c r="FR173" s="903"/>
      <c r="FS173" s="903"/>
      <c r="FT173" s="903"/>
      <c r="FU173" s="903"/>
      <c r="FV173" s="903"/>
      <c r="FW173" s="903"/>
      <c r="FX173" s="903"/>
      <c r="FY173" s="903"/>
      <c r="FZ173" s="903"/>
      <c r="GA173" s="903"/>
      <c r="GB173" s="903"/>
      <c r="GC173" s="903"/>
      <c r="GD173" s="903"/>
      <c r="GE173" s="903"/>
      <c r="GF173" s="903"/>
      <c r="GG173" s="903"/>
      <c r="GH173" s="903"/>
      <c r="GI173" s="903"/>
      <c r="GJ173" s="903"/>
      <c r="GK173" s="903"/>
    </row>
    <row r="174" spans="1:193" ht="4.5" customHeight="1" x14ac:dyDescent="0.15">
      <c r="A174" s="973"/>
      <c r="B174" s="972"/>
      <c r="C174" s="972"/>
      <c r="D174" s="972"/>
      <c r="E174" s="972"/>
      <c r="F174" s="972"/>
      <c r="G174" s="972"/>
      <c r="H174" s="972"/>
      <c r="I174" s="972"/>
      <c r="J174" s="972"/>
      <c r="K174" s="638"/>
      <c r="L174" s="638"/>
      <c r="M174" s="638"/>
      <c r="N174" s="638"/>
      <c r="O174" s="638"/>
      <c r="P174" s="942"/>
      <c r="Q174" s="942"/>
      <c r="R174" s="942"/>
      <c r="S174" s="942"/>
      <c r="T174" s="942"/>
      <c r="U174" s="942"/>
      <c r="V174" s="942"/>
      <c r="W174" s="942"/>
      <c r="X174" s="942"/>
      <c r="Y174" s="942"/>
      <c r="Z174" s="654"/>
      <c r="AA174" s="654"/>
      <c r="AB174" s="654"/>
      <c r="AC174" s="654"/>
      <c r="AD174" s="654"/>
      <c r="AE174" s="654"/>
      <c r="AF174" s="654"/>
      <c r="AG174" s="654"/>
      <c r="AH174" s="654"/>
      <c r="AI174" s="945"/>
      <c r="AJ174" s="946"/>
      <c r="AK174" s="946"/>
      <c r="AL174" s="946"/>
      <c r="AM174" s="947"/>
      <c r="AN174" s="942"/>
      <c r="AO174" s="942"/>
      <c r="AP174" s="942"/>
      <c r="AQ174" s="942"/>
      <c r="AR174" s="942"/>
      <c r="AS174" s="942"/>
      <c r="AT174" s="942"/>
      <c r="AU174" s="942"/>
      <c r="AV174" s="942"/>
      <c r="AW174" s="942"/>
      <c r="AX174" s="654"/>
      <c r="AY174" s="654"/>
      <c r="AZ174" s="654"/>
      <c r="BA174" s="654"/>
      <c r="BB174" s="654"/>
      <c r="BC174" s="654"/>
      <c r="BD174" s="654"/>
      <c r="BE174" s="654"/>
      <c r="BF174" s="747"/>
      <c r="BG174" s="474"/>
      <c r="BH174" s="474"/>
      <c r="BI174" s="505"/>
      <c r="BJ174" s="505"/>
      <c r="BK174" s="505"/>
      <c r="BL174" s="505"/>
      <c r="BM174" s="505"/>
      <c r="BN174" s="505"/>
      <c r="BO174" s="505"/>
      <c r="BP174" s="505"/>
      <c r="BQ174" s="505"/>
      <c r="BR174" s="508"/>
      <c r="BS174" s="508"/>
      <c r="BT174" s="508"/>
      <c r="BU174" s="508"/>
      <c r="BV174" s="508"/>
      <c r="BW174" s="508"/>
      <c r="BX174" s="508"/>
      <c r="BY174" s="508"/>
      <c r="BZ174" s="508"/>
      <c r="CA174" s="508"/>
      <c r="CB174" s="508"/>
      <c r="CC174" s="508"/>
      <c r="CD174" s="508"/>
      <c r="CE174" s="508"/>
      <c r="CF174" s="508"/>
      <c r="CG174" s="508"/>
      <c r="CH174" s="508"/>
      <c r="CI174" s="508"/>
      <c r="CJ174" s="508"/>
      <c r="CK174" s="508"/>
      <c r="CL174" s="508"/>
      <c r="CM174" s="508"/>
      <c r="CN174" s="508"/>
      <c r="CO174" s="508"/>
      <c r="CP174" s="508"/>
      <c r="CQ174" s="508"/>
      <c r="CR174" s="508"/>
      <c r="CT174" s="938" t="s">
        <v>233</v>
      </c>
      <c r="CU174" s="938"/>
      <c r="CV174" s="938"/>
      <c r="CW174" s="938"/>
      <c r="CX174" s="938"/>
      <c r="CY174" s="938"/>
      <c r="CZ174" s="938"/>
      <c r="DA174" s="938"/>
      <c r="DB174" s="938"/>
      <c r="DC174" s="938"/>
      <c r="DD174" s="938"/>
      <c r="DE174" s="938"/>
      <c r="DF174" s="938"/>
      <c r="DG174" s="938"/>
      <c r="DH174" s="938"/>
      <c r="DI174" s="938"/>
      <c r="DJ174" s="938"/>
      <c r="DK174" s="938"/>
      <c r="DL174" s="938"/>
      <c r="DM174" s="938"/>
      <c r="DN174" s="938"/>
      <c r="DO174" s="938"/>
      <c r="DP174" s="938"/>
      <c r="DQ174" s="938"/>
      <c r="DR174" s="938"/>
      <c r="DS174" s="938"/>
      <c r="DT174" s="938"/>
      <c r="DU174" s="938"/>
      <c r="DV174" s="938"/>
      <c r="DW174" s="938"/>
      <c r="DX174" s="938"/>
      <c r="DY174" s="938"/>
      <c r="DZ174" s="938"/>
      <c r="EA174" s="938"/>
      <c r="EB174" s="938"/>
      <c r="EC174" s="938"/>
      <c r="ED174" s="938"/>
      <c r="EE174" s="938"/>
      <c r="EF174" s="938"/>
      <c r="EG174" s="938"/>
      <c r="EH174" s="938"/>
      <c r="EI174" s="938"/>
      <c r="EJ174" s="938"/>
      <c r="EK174" s="938"/>
      <c r="EL174" s="938"/>
      <c r="EM174" s="938"/>
      <c r="EN174" s="938"/>
      <c r="EO174" s="938"/>
      <c r="EP174" s="938"/>
      <c r="EQ174" s="938"/>
      <c r="ER174" s="938"/>
      <c r="ES174" s="938"/>
      <c r="ET174" s="938"/>
      <c r="EU174" s="938"/>
      <c r="EV174" s="938"/>
      <c r="EW174" s="938"/>
      <c r="EX174" s="938"/>
      <c r="EY174" s="938"/>
      <c r="EZ174" s="938"/>
      <c r="FA174" s="938"/>
      <c r="FB174" s="938"/>
      <c r="FC174" s="938"/>
      <c r="FD174" s="938"/>
      <c r="FE174" s="938"/>
      <c r="FF174" s="938"/>
      <c r="FG174" s="938"/>
      <c r="FH174" s="938"/>
      <c r="FI174" s="938"/>
      <c r="FJ174" s="475"/>
      <c r="FK174" s="904"/>
      <c r="FL174" s="904"/>
      <c r="FM174" s="904"/>
      <c r="FN174" s="904"/>
      <c r="FO174" s="904"/>
      <c r="FP174" s="904"/>
      <c r="FQ174" s="904"/>
      <c r="FR174" s="904"/>
      <c r="FS174" s="904"/>
      <c r="FT174" s="904"/>
      <c r="FU174" s="904"/>
      <c r="FV174" s="904"/>
      <c r="FW174" s="904"/>
      <c r="FX174" s="904"/>
      <c r="FY174" s="904"/>
      <c r="FZ174" s="904"/>
      <c r="GA174" s="904"/>
      <c r="GB174" s="904"/>
      <c r="GC174" s="904"/>
      <c r="GD174" s="904"/>
      <c r="GE174" s="904"/>
      <c r="GF174" s="904"/>
      <c r="GG174" s="904"/>
      <c r="GH174" s="904"/>
      <c r="GI174" s="904"/>
      <c r="GJ174" s="904"/>
      <c r="GK174" s="904"/>
    </row>
    <row r="175" spans="1:193" ht="4.5" customHeight="1" x14ac:dyDescent="0.15">
      <c r="A175" s="973"/>
      <c r="B175" s="972"/>
      <c r="C175" s="972"/>
      <c r="D175" s="972"/>
      <c r="E175" s="972"/>
      <c r="F175" s="972"/>
      <c r="G175" s="972"/>
      <c r="H175" s="972"/>
      <c r="I175" s="972"/>
      <c r="J175" s="972"/>
      <c r="K175" s="638"/>
      <c r="L175" s="638"/>
      <c r="M175" s="638"/>
      <c r="N175" s="638"/>
      <c r="O175" s="638"/>
      <c r="P175" s="942"/>
      <c r="Q175" s="942"/>
      <c r="R175" s="942"/>
      <c r="S175" s="942"/>
      <c r="T175" s="942"/>
      <c r="U175" s="942"/>
      <c r="V175" s="942"/>
      <c r="W175" s="942"/>
      <c r="X175" s="942"/>
      <c r="Y175" s="942"/>
      <c r="Z175" s="654"/>
      <c r="AA175" s="654"/>
      <c r="AB175" s="654"/>
      <c r="AC175" s="654"/>
      <c r="AD175" s="654"/>
      <c r="AE175" s="654"/>
      <c r="AF175" s="654"/>
      <c r="AG175" s="654"/>
      <c r="AH175" s="654"/>
      <c r="AI175" s="945"/>
      <c r="AJ175" s="946"/>
      <c r="AK175" s="946"/>
      <c r="AL175" s="946"/>
      <c r="AM175" s="947"/>
      <c r="AN175" s="942"/>
      <c r="AO175" s="942"/>
      <c r="AP175" s="942"/>
      <c r="AQ175" s="942"/>
      <c r="AR175" s="942"/>
      <c r="AS175" s="942"/>
      <c r="AT175" s="942"/>
      <c r="AU175" s="942"/>
      <c r="AV175" s="942"/>
      <c r="AW175" s="942"/>
      <c r="AX175" s="654"/>
      <c r="AY175" s="654"/>
      <c r="AZ175" s="654"/>
      <c r="BA175" s="654"/>
      <c r="BB175" s="654"/>
      <c r="BC175" s="654"/>
      <c r="BD175" s="654"/>
      <c r="BE175" s="654"/>
      <c r="BF175" s="747"/>
      <c r="BG175" s="474"/>
      <c r="BH175" s="474"/>
      <c r="BI175" s="505"/>
      <c r="BJ175" s="505"/>
      <c r="BK175" s="505"/>
      <c r="BL175" s="505"/>
      <c r="BM175" s="505"/>
      <c r="BN175" s="505"/>
      <c r="BO175" s="505"/>
      <c r="BP175" s="505"/>
      <c r="BQ175" s="505"/>
      <c r="BR175" s="508"/>
      <c r="BS175" s="508"/>
      <c r="BT175" s="508"/>
      <c r="BU175" s="508"/>
      <c r="BV175" s="508"/>
      <c r="BW175" s="508"/>
      <c r="BX175" s="508"/>
      <c r="BY175" s="508"/>
      <c r="BZ175" s="508"/>
      <c r="CA175" s="508"/>
      <c r="CB175" s="508"/>
      <c r="CC175" s="508"/>
      <c r="CD175" s="508"/>
      <c r="CE175" s="508"/>
      <c r="CF175" s="508"/>
      <c r="CG175" s="508"/>
      <c r="CH175" s="508"/>
      <c r="CI175" s="508"/>
      <c r="CJ175" s="508"/>
      <c r="CK175" s="508"/>
      <c r="CL175" s="508"/>
      <c r="CM175" s="508"/>
      <c r="CN175" s="508"/>
      <c r="CO175" s="508"/>
      <c r="CP175" s="508"/>
      <c r="CQ175" s="508"/>
      <c r="CR175" s="508"/>
      <c r="CT175" s="938"/>
      <c r="CU175" s="938"/>
      <c r="CV175" s="938"/>
      <c r="CW175" s="938"/>
      <c r="CX175" s="938"/>
      <c r="CY175" s="938"/>
      <c r="CZ175" s="938"/>
      <c r="DA175" s="938"/>
      <c r="DB175" s="938"/>
      <c r="DC175" s="938"/>
      <c r="DD175" s="938"/>
      <c r="DE175" s="938"/>
      <c r="DF175" s="938"/>
      <c r="DG175" s="938"/>
      <c r="DH175" s="938"/>
      <c r="DI175" s="938"/>
      <c r="DJ175" s="938"/>
      <c r="DK175" s="938"/>
      <c r="DL175" s="938"/>
      <c r="DM175" s="938"/>
      <c r="DN175" s="938"/>
      <c r="DO175" s="938"/>
      <c r="DP175" s="938"/>
      <c r="DQ175" s="938"/>
      <c r="DR175" s="938"/>
      <c r="DS175" s="938"/>
      <c r="DT175" s="938"/>
      <c r="DU175" s="938"/>
      <c r="DV175" s="938"/>
      <c r="DW175" s="938"/>
      <c r="DX175" s="938"/>
      <c r="DY175" s="938"/>
      <c r="DZ175" s="938"/>
      <c r="EA175" s="938"/>
      <c r="EB175" s="938"/>
      <c r="EC175" s="938"/>
      <c r="ED175" s="938"/>
      <c r="EE175" s="938"/>
      <c r="EF175" s="938"/>
      <c r="EG175" s="938"/>
      <c r="EH175" s="938"/>
      <c r="EI175" s="938"/>
      <c r="EJ175" s="938"/>
      <c r="EK175" s="938"/>
      <c r="EL175" s="938"/>
      <c r="EM175" s="938"/>
      <c r="EN175" s="938"/>
      <c r="EO175" s="938"/>
      <c r="EP175" s="938"/>
      <c r="EQ175" s="938"/>
      <c r="ER175" s="938"/>
      <c r="ES175" s="938"/>
      <c r="ET175" s="938"/>
      <c r="EU175" s="938"/>
      <c r="EV175" s="938"/>
      <c r="EW175" s="938"/>
      <c r="EX175" s="938"/>
      <c r="EY175" s="938"/>
      <c r="EZ175" s="938"/>
      <c r="FA175" s="938"/>
      <c r="FB175" s="938"/>
      <c r="FC175" s="938"/>
      <c r="FD175" s="938"/>
      <c r="FE175" s="938"/>
      <c r="FF175" s="938"/>
      <c r="FG175" s="938"/>
      <c r="FH175" s="938"/>
      <c r="FI175" s="938"/>
      <c r="FJ175" s="475"/>
      <c r="FK175" s="1456" t="str">
        <f>IF(入力シート!$C$113="","",入力シート!$C$113)</f>
        <v/>
      </c>
      <c r="FL175" s="1456"/>
      <c r="FM175" s="1456"/>
      <c r="FN175" s="1456"/>
      <c r="FO175" s="1456"/>
      <c r="FP175" s="1456"/>
      <c r="FQ175" s="1456"/>
      <c r="FR175" s="1456"/>
      <c r="FS175" s="1456"/>
      <c r="FT175" s="1456"/>
      <c r="FU175" s="1456"/>
      <c r="FV175" s="1456"/>
      <c r="FW175" s="1456"/>
      <c r="FX175" s="1456"/>
      <c r="FY175" s="1456"/>
      <c r="FZ175" s="1456"/>
      <c r="GA175" s="1456"/>
      <c r="GB175" s="1456"/>
      <c r="GC175" s="1456"/>
      <c r="GD175" s="1456"/>
      <c r="GE175" s="1456"/>
      <c r="GF175" s="1456"/>
      <c r="GG175" s="1456"/>
      <c r="GH175" s="1456"/>
      <c r="GI175" s="1456"/>
      <c r="GJ175" s="1456"/>
      <c r="GK175" s="1456"/>
    </row>
    <row r="176" spans="1:193" ht="4.5" customHeight="1" x14ac:dyDescent="0.15">
      <c r="A176" s="973"/>
      <c r="B176" s="972"/>
      <c r="C176" s="972"/>
      <c r="D176" s="972"/>
      <c r="E176" s="972"/>
      <c r="F176" s="972"/>
      <c r="G176" s="972"/>
      <c r="H176" s="972"/>
      <c r="I176" s="972"/>
      <c r="J176" s="972"/>
      <c r="K176" s="638"/>
      <c r="L176" s="638"/>
      <c r="M176" s="638"/>
      <c r="N176" s="638"/>
      <c r="O176" s="638"/>
      <c r="P176" s="942" t="str">
        <f>IF(入力シート!$C$75="","",入力シート!$C$75)</f>
        <v/>
      </c>
      <c r="Q176" s="942"/>
      <c r="R176" s="942"/>
      <c r="S176" s="942"/>
      <c r="T176" s="942"/>
      <c r="U176" s="942"/>
      <c r="V176" s="942"/>
      <c r="W176" s="942"/>
      <c r="X176" s="942"/>
      <c r="Y176" s="942"/>
      <c r="Z176" s="654" t="str">
        <f>IF(入力シート!$D$75="","",入力シート!$D$75)</f>
        <v/>
      </c>
      <c r="AA176" s="654"/>
      <c r="AB176" s="654"/>
      <c r="AC176" s="654"/>
      <c r="AD176" s="654"/>
      <c r="AE176" s="654"/>
      <c r="AF176" s="654"/>
      <c r="AG176" s="654"/>
      <c r="AH176" s="654"/>
      <c r="AI176" s="945"/>
      <c r="AJ176" s="946"/>
      <c r="AK176" s="946"/>
      <c r="AL176" s="946"/>
      <c r="AM176" s="947"/>
      <c r="AN176" s="942" t="str">
        <f>IF(入力シート!$F$75="","",入力シート!$F$75)</f>
        <v/>
      </c>
      <c r="AO176" s="942"/>
      <c r="AP176" s="942"/>
      <c r="AQ176" s="942"/>
      <c r="AR176" s="942"/>
      <c r="AS176" s="942"/>
      <c r="AT176" s="942"/>
      <c r="AU176" s="942"/>
      <c r="AV176" s="942"/>
      <c r="AW176" s="942"/>
      <c r="AX176" s="654" t="str">
        <f>IF(入力シート!$G$75="","",入力シート!$G$75)</f>
        <v/>
      </c>
      <c r="AY176" s="654"/>
      <c r="AZ176" s="654"/>
      <c r="BA176" s="654"/>
      <c r="BB176" s="654"/>
      <c r="BC176" s="654"/>
      <c r="BD176" s="654"/>
      <c r="BE176" s="654"/>
      <c r="BF176" s="747"/>
      <c r="BG176" s="474"/>
      <c r="BH176" s="474"/>
      <c r="BI176" s="505"/>
      <c r="BJ176" s="505"/>
      <c r="BK176" s="505"/>
      <c r="BL176" s="505"/>
      <c r="BM176" s="505"/>
      <c r="BN176" s="505"/>
      <c r="BO176" s="505"/>
      <c r="BP176" s="505"/>
      <c r="BQ176" s="505"/>
      <c r="BR176" s="508"/>
      <c r="BS176" s="508"/>
      <c r="BT176" s="508"/>
      <c r="BU176" s="508"/>
      <c r="BV176" s="508"/>
      <c r="BW176" s="508"/>
      <c r="BX176" s="508"/>
      <c r="BY176" s="508"/>
      <c r="BZ176" s="508"/>
      <c r="CA176" s="508"/>
      <c r="CB176" s="508"/>
      <c r="CC176" s="508"/>
      <c r="CD176" s="508"/>
      <c r="CE176" s="508"/>
      <c r="CF176" s="508"/>
      <c r="CG176" s="508"/>
      <c r="CH176" s="508"/>
      <c r="CI176" s="508"/>
      <c r="CJ176" s="508"/>
      <c r="CK176" s="508"/>
      <c r="CL176" s="508"/>
      <c r="CM176" s="508"/>
      <c r="CN176" s="508"/>
      <c r="CO176" s="508"/>
      <c r="CP176" s="508"/>
      <c r="CQ176" s="508"/>
      <c r="CR176" s="508"/>
      <c r="CT176" s="938"/>
      <c r="CU176" s="938"/>
      <c r="CV176" s="938"/>
      <c r="CW176" s="938"/>
      <c r="CX176" s="938"/>
      <c r="CY176" s="938"/>
      <c r="CZ176" s="938"/>
      <c r="DA176" s="938"/>
      <c r="DB176" s="938"/>
      <c r="DC176" s="938"/>
      <c r="DD176" s="938"/>
      <c r="DE176" s="938"/>
      <c r="DF176" s="938"/>
      <c r="DG176" s="938"/>
      <c r="DH176" s="938"/>
      <c r="DI176" s="938"/>
      <c r="DJ176" s="938"/>
      <c r="DK176" s="938"/>
      <c r="DL176" s="938"/>
      <c r="DM176" s="938"/>
      <c r="DN176" s="938"/>
      <c r="DO176" s="938"/>
      <c r="DP176" s="938"/>
      <c r="DQ176" s="938"/>
      <c r="DR176" s="938"/>
      <c r="DS176" s="938"/>
      <c r="DT176" s="938"/>
      <c r="DU176" s="938"/>
      <c r="DV176" s="938"/>
      <c r="DW176" s="938"/>
      <c r="DX176" s="938"/>
      <c r="DY176" s="938"/>
      <c r="DZ176" s="938"/>
      <c r="EA176" s="938"/>
      <c r="EB176" s="938"/>
      <c r="EC176" s="938"/>
      <c r="ED176" s="938"/>
      <c r="EE176" s="938"/>
      <c r="EF176" s="938"/>
      <c r="EG176" s="938"/>
      <c r="EH176" s="938"/>
      <c r="EI176" s="938"/>
      <c r="EJ176" s="938"/>
      <c r="EK176" s="938"/>
      <c r="EL176" s="938"/>
      <c r="EM176" s="938"/>
      <c r="EN176" s="938"/>
      <c r="EO176" s="938"/>
      <c r="EP176" s="938"/>
      <c r="EQ176" s="938"/>
      <c r="ER176" s="938"/>
      <c r="ES176" s="938"/>
      <c r="ET176" s="938"/>
      <c r="EU176" s="938"/>
      <c r="EV176" s="938"/>
      <c r="EW176" s="938"/>
      <c r="EX176" s="938"/>
      <c r="EY176" s="938"/>
      <c r="EZ176" s="938"/>
      <c r="FA176" s="938"/>
      <c r="FB176" s="938"/>
      <c r="FC176" s="938"/>
      <c r="FD176" s="938"/>
      <c r="FE176" s="938"/>
      <c r="FF176" s="938"/>
      <c r="FG176" s="938"/>
      <c r="FH176" s="938"/>
      <c r="FI176" s="938"/>
      <c r="FJ176" s="475"/>
      <c r="FK176" s="903"/>
      <c r="FL176" s="903"/>
      <c r="FM176" s="903"/>
      <c r="FN176" s="903"/>
      <c r="FO176" s="903"/>
      <c r="FP176" s="903"/>
      <c r="FQ176" s="903"/>
      <c r="FR176" s="903"/>
      <c r="FS176" s="903"/>
      <c r="FT176" s="903"/>
      <c r="FU176" s="903"/>
      <c r="FV176" s="903"/>
      <c r="FW176" s="903"/>
      <c r="FX176" s="903"/>
      <c r="FY176" s="903"/>
      <c r="FZ176" s="903"/>
      <c r="GA176" s="903"/>
      <c r="GB176" s="903"/>
      <c r="GC176" s="903"/>
      <c r="GD176" s="903"/>
      <c r="GE176" s="903"/>
      <c r="GF176" s="903"/>
      <c r="GG176" s="903"/>
      <c r="GH176" s="903"/>
      <c r="GI176" s="903"/>
      <c r="GJ176" s="903"/>
      <c r="GK176" s="903"/>
    </row>
    <row r="177" spans="1:193" ht="4.5" customHeight="1" x14ac:dyDescent="0.15">
      <c r="A177" s="973"/>
      <c r="B177" s="972"/>
      <c r="C177" s="972"/>
      <c r="D177" s="972"/>
      <c r="E177" s="972"/>
      <c r="F177" s="972"/>
      <c r="G177" s="972"/>
      <c r="H177" s="972"/>
      <c r="I177" s="972"/>
      <c r="J177" s="972"/>
      <c r="K177" s="638"/>
      <c r="L177" s="638"/>
      <c r="M177" s="638"/>
      <c r="N177" s="638"/>
      <c r="O177" s="638"/>
      <c r="P177" s="942"/>
      <c r="Q177" s="942"/>
      <c r="R177" s="942"/>
      <c r="S177" s="942"/>
      <c r="T177" s="942"/>
      <c r="U177" s="942"/>
      <c r="V177" s="942"/>
      <c r="W177" s="942"/>
      <c r="X177" s="942"/>
      <c r="Y177" s="942"/>
      <c r="Z177" s="654"/>
      <c r="AA177" s="654"/>
      <c r="AB177" s="654"/>
      <c r="AC177" s="654"/>
      <c r="AD177" s="654"/>
      <c r="AE177" s="654"/>
      <c r="AF177" s="654"/>
      <c r="AG177" s="654"/>
      <c r="AH177" s="654"/>
      <c r="AI177" s="945"/>
      <c r="AJ177" s="946"/>
      <c r="AK177" s="946"/>
      <c r="AL177" s="946"/>
      <c r="AM177" s="947"/>
      <c r="AN177" s="942"/>
      <c r="AO177" s="942"/>
      <c r="AP177" s="942"/>
      <c r="AQ177" s="942"/>
      <c r="AR177" s="942"/>
      <c r="AS177" s="942"/>
      <c r="AT177" s="942"/>
      <c r="AU177" s="942"/>
      <c r="AV177" s="942"/>
      <c r="AW177" s="942"/>
      <c r="AX177" s="654"/>
      <c r="AY177" s="654"/>
      <c r="AZ177" s="654"/>
      <c r="BA177" s="654"/>
      <c r="BB177" s="654"/>
      <c r="BC177" s="654"/>
      <c r="BD177" s="654"/>
      <c r="BE177" s="654"/>
      <c r="BF177" s="747"/>
      <c r="BG177" s="474"/>
      <c r="BH177" s="474"/>
      <c r="BI177" s="505"/>
      <c r="BJ177" s="505"/>
      <c r="BK177" s="505"/>
      <c r="BL177" s="505"/>
      <c r="BM177" s="505"/>
      <c r="BN177" s="505"/>
      <c r="BO177" s="505"/>
      <c r="BP177" s="505"/>
      <c r="BQ177" s="505"/>
      <c r="BR177" s="508"/>
      <c r="BS177" s="508"/>
      <c r="BT177" s="508"/>
      <c r="BU177" s="508"/>
      <c r="BV177" s="508"/>
      <c r="BW177" s="508"/>
      <c r="BX177" s="508"/>
      <c r="BY177" s="508"/>
      <c r="BZ177" s="508"/>
      <c r="CA177" s="508"/>
      <c r="CB177" s="508"/>
      <c r="CC177" s="508"/>
      <c r="CD177" s="508"/>
      <c r="CE177" s="508"/>
      <c r="CF177" s="508"/>
      <c r="CG177" s="508"/>
      <c r="CH177" s="508"/>
      <c r="CI177" s="508"/>
      <c r="CJ177" s="508"/>
      <c r="CK177" s="508"/>
      <c r="CL177" s="508"/>
      <c r="CM177" s="508"/>
      <c r="CN177" s="508"/>
      <c r="CO177" s="508"/>
      <c r="CP177" s="508"/>
      <c r="CQ177" s="508"/>
      <c r="CR177" s="508"/>
      <c r="CT177" s="938"/>
      <c r="CU177" s="938"/>
      <c r="CV177" s="938"/>
      <c r="CW177" s="938"/>
      <c r="CX177" s="938"/>
      <c r="CY177" s="938"/>
      <c r="CZ177" s="938"/>
      <c r="DA177" s="938"/>
      <c r="DB177" s="938"/>
      <c r="DC177" s="938"/>
      <c r="DD177" s="938"/>
      <c r="DE177" s="938"/>
      <c r="DF177" s="938"/>
      <c r="DG177" s="938"/>
      <c r="DH177" s="938"/>
      <c r="DI177" s="938"/>
      <c r="DJ177" s="938"/>
      <c r="DK177" s="938"/>
      <c r="DL177" s="938"/>
      <c r="DM177" s="938"/>
      <c r="DN177" s="938"/>
      <c r="DO177" s="938"/>
      <c r="DP177" s="938"/>
      <c r="DQ177" s="938"/>
      <c r="DR177" s="938"/>
      <c r="DS177" s="938"/>
      <c r="DT177" s="938"/>
      <c r="DU177" s="938"/>
      <c r="DV177" s="938"/>
      <c r="DW177" s="938"/>
      <c r="DX177" s="938"/>
      <c r="DY177" s="938"/>
      <c r="DZ177" s="938"/>
      <c r="EA177" s="938"/>
      <c r="EB177" s="938"/>
      <c r="EC177" s="938"/>
      <c r="ED177" s="938"/>
      <c r="EE177" s="938"/>
      <c r="EF177" s="938"/>
      <c r="EG177" s="938"/>
      <c r="EH177" s="938"/>
      <c r="EI177" s="938"/>
      <c r="EJ177" s="938"/>
      <c r="EK177" s="938"/>
      <c r="EL177" s="938"/>
      <c r="EM177" s="938"/>
      <c r="EN177" s="938"/>
      <c r="EO177" s="938"/>
      <c r="EP177" s="938"/>
      <c r="EQ177" s="938"/>
      <c r="ER177" s="938"/>
      <c r="ES177" s="938"/>
      <c r="ET177" s="938"/>
      <c r="EU177" s="938"/>
      <c r="EV177" s="938"/>
      <c r="EW177" s="938"/>
      <c r="EX177" s="938"/>
      <c r="EY177" s="938"/>
      <c r="EZ177" s="938"/>
      <c r="FA177" s="938"/>
      <c r="FB177" s="938"/>
      <c r="FC177" s="938"/>
      <c r="FD177" s="938"/>
      <c r="FE177" s="938"/>
      <c r="FF177" s="938"/>
      <c r="FG177" s="938"/>
      <c r="FH177" s="938"/>
      <c r="FI177" s="938"/>
      <c r="FJ177" s="475"/>
      <c r="FK177" s="903"/>
      <c r="FL177" s="903"/>
      <c r="FM177" s="903"/>
      <c r="FN177" s="903"/>
      <c r="FO177" s="903"/>
      <c r="FP177" s="903"/>
      <c r="FQ177" s="903"/>
      <c r="FR177" s="903"/>
      <c r="FS177" s="903"/>
      <c r="FT177" s="903"/>
      <c r="FU177" s="903"/>
      <c r="FV177" s="903"/>
      <c r="FW177" s="903"/>
      <c r="FX177" s="903"/>
      <c r="FY177" s="903"/>
      <c r="FZ177" s="903"/>
      <c r="GA177" s="903"/>
      <c r="GB177" s="903"/>
      <c r="GC177" s="903"/>
      <c r="GD177" s="903"/>
      <c r="GE177" s="903"/>
      <c r="GF177" s="903"/>
      <c r="GG177" s="903"/>
      <c r="GH177" s="903"/>
      <c r="GI177" s="903"/>
      <c r="GJ177" s="903"/>
      <c r="GK177" s="903"/>
    </row>
    <row r="178" spans="1:193" ht="4.5" customHeight="1" x14ac:dyDescent="0.15">
      <c r="A178" s="973"/>
      <c r="B178" s="972"/>
      <c r="C178" s="972"/>
      <c r="D178" s="972"/>
      <c r="E178" s="972"/>
      <c r="F178" s="972"/>
      <c r="G178" s="972"/>
      <c r="H178" s="972"/>
      <c r="I178" s="972"/>
      <c r="J178" s="972"/>
      <c r="K178" s="638"/>
      <c r="L178" s="638"/>
      <c r="M178" s="638"/>
      <c r="N178" s="638"/>
      <c r="O178" s="638"/>
      <c r="P178" s="942"/>
      <c r="Q178" s="942"/>
      <c r="R178" s="942"/>
      <c r="S178" s="942"/>
      <c r="T178" s="942"/>
      <c r="U178" s="942"/>
      <c r="V178" s="942"/>
      <c r="W178" s="942"/>
      <c r="X178" s="942"/>
      <c r="Y178" s="942"/>
      <c r="Z178" s="654"/>
      <c r="AA178" s="654"/>
      <c r="AB178" s="654"/>
      <c r="AC178" s="654"/>
      <c r="AD178" s="654"/>
      <c r="AE178" s="654"/>
      <c r="AF178" s="654"/>
      <c r="AG178" s="654"/>
      <c r="AH178" s="654"/>
      <c r="AI178" s="945"/>
      <c r="AJ178" s="946"/>
      <c r="AK178" s="946"/>
      <c r="AL178" s="946"/>
      <c r="AM178" s="947"/>
      <c r="AN178" s="942"/>
      <c r="AO178" s="942"/>
      <c r="AP178" s="942"/>
      <c r="AQ178" s="942"/>
      <c r="AR178" s="942"/>
      <c r="AS178" s="942"/>
      <c r="AT178" s="942"/>
      <c r="AU178" s="942"/>
      <c r="AV178" s="942"/>
      <c r="AW178" s="942"/>
      <c r="AX178" s="654"/>
      <c r="AY178" s="654"/>
      <c r="AZ178" s="654"/>
      <c r="BA178" s="654"/>
      <c r="BB178" s="654"/>
      <c r="BC178" s="654"/>
      <c r="BD178" s="654"/>
      <c r="BE178" s="654"/>
      <c r="BF178" s="747"/>
      <c r="BG178" s="474"/>
      <c r="BH178" s="474"/>
      <c r="BI178" s="505"/>
      <c r="BJ178" s="505"/>
      <c r="BK178" s="505"/>
      <c r="BL178" s="505"/>
      <c r="BM178" s="505"/>
      <c r="BN178" s="505"/>
      <c r="BO178" s="505"/>
      <c r="BP178" s="505"/>
      <c r="BQ178" s="505"/>
      <c r="BR178" s="508"/>
      <c r="BS178" s="508"/>
      <c r="BT178" s="508"/>
      <c r="BU178" s="508"/>
      <c r="BV178" s="508"/>
      <c r="BW178" s="508"/>
      <c r="BX178" s="508"/>
      <c r="BY178" s="508"/>
      <c r="BZ178" s="508"/>
      <c r="CA178" s="508"/>
      <c r="CB178" s="508"/>
      <c r="CC178" s="508"/>
      <c r="CD178" s="508"/>
      <c r="CE178" s="508"/>
      <c r="CF178" s="508"/>
      <c r="CG178" s="508"/>
      <c r="CH178" s="508"/>
      <c r="CI178" s="508"/>
      <c r="CJ178" s="508"/>
      <c r="CK178" s="508"/>
      <c r="CL178" s="508"/>
      <c r="CM178" s="508"/>
      <c r="CN178" s="508"/>
      <c r="CO178" s="508"/>
      <c r="CP178" s="508"/>
      <c r="CQ178" s="508"/>
      <c r="CR178" s="508"/>
      <c r="FJ178" s="512"/>
      <c r="FK178" s="903"/>
      <c r="FL178" s="903"/>
      <c r="FM178" s="903"/>
      <c r="FN178" s="903"/>
      <c r="FO178" s="903"/>
      <c r="FP178" s="903"/>
      <c r="FQ178" s="903"/>
      <c r="FR178" s="903"/>
      <c r="FS178" s="903"/>
      <c r="FT178" s="903"/>
      <c r="FU178" s="903"/>
      <c r="FV178" s="903"/>
      <c r="FW178" s="903"/>
      <c r="FX178" s="903"/>
      <c r="FY178" s="903"/>
      <c r="FZ178" s="903"/>
      <c r="GA178" s="903"/>
      <c r="GB178" s="903"/>
      <c r="GC178" s="903"/>
      <c r="GD178" s="903"/>
      <c r="GE178" s="903"/>
      <c r="GF178" s="903"/>
      <c r="GG178" s="903"/>
      <c r="GH178" s="903"/>
      <c r="GI178" s="903"/>
      <c r="GJ178" s="903"/>
      <c r="GK178" s="903"/>
    </row>
    <row r="179" spans="1:193" ht="4.5" customHeight="1" x14ac:dyDescent="0.15">
      <c r="A179" s="974"/>
      <c r="B179" s="975"/>
      <c r="C179" s="975"/>
      <c r="D179" s="975"/>
      <c r="E179" s="975"/>
      <c r="F179" s="975"/>
      <c r="G179" s="975"/>
      <c r="H179" s="975"/>
      <c r="I179" s="975"/>
      <c r="J179" s="975"/>
      <c r="K179" s="960"/>
      <c r="L179" s="960"/>
      <c r="M179" s="960"/>
      <c r="N179" s="960"/>
      <c r="O179" s="960"/>
      <c r="P179" s="943"/>
      <c r="Q179" s="943"/>
      <c r="R179" s="943"/>
      <c r="S179" s="943"/>
      <c r="T179" s="943"/>
      <c r="U179" s="943"/>
      <c r="V179" s="943"/>
      <c r="W179" s="943"/>
      <c r="X179" s="943"/>
      <c r="Y179" s="943"/>
      <c r="Z179" s="951"/>
      <c r="AA179" s="951"/>
      <c r="AB179" s="951"/>
      <c r="AC179" s="951"/>
      <c r="AD179" s="951"/>
      <c r="AE179" s="951"/>
      <c r="AF179" s="951"/>
      <c r="AG179" s="951"/>
      <c r="AH179" s="951"/>
      <c r="AI179" s="948"/>
      <c r="AJ179" s="949"/>
      <c r="AK179" s="949"/>
      <c r="AL179" s="949"/>
      <c r="AM179" s="950"/>
      <c r="AN179" s="943"/>
      <c r="AO179" s="943"/>
      <c r="AP179" s="943"/>
      <c r="AQ179" s="943"/>
      <c r="AR179" s="943"/>
      <c r="AS179" s="943"/>
      <c r="AT179" s="943"/>
      <c r="AU179" s="943"/>
      <c r="AV179" s="943"/>
      <c r="AW179" s="943"/>
      <c r="AX179" s="951"/>
      <c r="AY179" s="951"/>
      <c r="AZ179" s="951"/>
      <c r="BA179" s="951"/>
      <c r="BB179" s="951"/>
      <c r="BC179" s="951"/>
      <c r="BD179" s="951"/>
      <c r="BE179" s="951"/>
      <c r="BF179" s="952"/>
      <c r="BG179" s="474"/>
      <c r="BH179" s="474"/>
      <c r="BI179" s="505"/>
      <c r="BJ179" s="505"/>
      <c r="BK179" s="505"/>
      <c r="BL179" s="505"/>
      <c r="BM179" s="505"/>
      <c r="BN179" s="505"/>
      <c r="BO179" s="505"/>
      <c r="BP179" s="505"/>
      <c r="BQ179" s="505"/>
      <c r="BR179" s="508"/>
      <c r="BS179" s="508"/>
      <c r="BT179" s="508"/>
      <c r="BU179" s="508"/>
      <c r="BV179" s="508"/>
      <c r="BW179" s="508"/>
      <c r="BX179" s="508"/>
      <c r="BY179" s="508"/>
      <c r="BZ179" s="508"/>
      <c r="CA179" s="508"/>
      <c r="CB179" s="508"/>
      <c r="CC179" s="508"/>
      <c r="CD179" s="508"/>
      <c r="CE179" s="508"/>
      <c r="CF179" s="508"/>
      <c r="CG179" s="508"/>
      <c r="CH179" s="508"/>
      <c r="CI179" s="508"/>
      <c r="CJ179" s="508"/>
      <c r="CK179" s="508"/>
      <c r="CL179" s="508"/>
      <c r="CM179" s="508"/>
      <c r="CN179" s="508"/>
      <c r="CO179" s="508"/>
      <c r="CP179" s="508"/>
      <c r="CQ179" s="508"/>
      <c r="CR179" s="508"/>
      <c r="EU179" s="595" t="s">
        <v>460</v>
      </c>
      <c r="EV179" s="595"/>
      <c r="EW179" s="595"/>
      <c r="EX179" s="595"/>
      <c r="EY179" s="595"/>
      <c r="EZ179" s="595"/>
      <c r="FA179" s="595"/>
      <c r="FB179" s="595"/>
      <c r="FC179" s="595" t="s">
        <v>461</v>
      </c>
      <c r="FD179" s="595"/>
      <c r="FE179" s="595"/>
      <c r="FF179" s="595"/>
      <c r="FG179" s="595"/>
      <c r="FH179" s="595"/>
      <c r="FI179" s="595"/>
      <c r="FJ179" s="595"/>
      <c r="FK179" s="904"/>
      <c r="FL179" s="904"/>
      <c r="FM179" s="904"/>
      <c r="FN179" s="904"/>
      <c r="FO179" s="904"/>
      <c r="FP179" s="904"/>
      <c r="FQ179" s="904"/>
      <c r="FR179" s="904"/>
      <c r="FS179" s="904"/>
      <c r="FT179" s="904"/>
      <c r="FU179" s="904"/>
      <c r="FV179" s="904"/>
      <c r="FW179" s="904"/>
      <c r="FX179" s="904"/>
      <c r="FY179" s="904"/>
      <c r="FZ179" s="904"/>
      <c r="GA179" s="904"/>
      <c r="GB179" s="904"/>
      <c r="GC179" s="904"/>
      <c r="GD179" s="904"/>
      <c r="GE179" s="904"/>
      <c r="GF179" s="904"/>
      <c r="GG179" s="904"/>
      <c r="GH179" s="904"/>
      <c r="GI179" s="904"/>
      <c r="GJ179" s="904"/>
      <c r="GK179" s="904"/>
    </row>
    <row r="180" spans="1:193" ht="4.5" customHeight="1" x14ac:dyDescent="0.15">
      <c r="A180" s="824" t="s">
        <v>17</v>
      </c>
      <c r="B180" s="825"/>
      <c r="C180" s="825"/>
      <c r="D180" s="825"/>
      <c r="E180" s="825"/>
      <c r="F180" s="825"/>
      <c r="G180" s="825"/>
      <c r="H180" s="825"/>
      <c r="I180" s="825"/>
      <c r="J180" s="825"/>
      <c r="K180" s="836" t="s">
        <v>397</v>
      </c>
      <c r="L180" s="837"/>
      <c r="M180" s="837"/>
      <c r="N180" s="837"/>
      <c r="O180" s="837"/>
      <c r="P180" s="837"/>
      <c r="Q180" s="837"/>
      <c r="R180" s="838"/>
      <c r="S180" s="860" t="str">
        <f>IF(OR($CA$153=1,$CC$153=1),入力シート!$B$95,"")</f>
        <v/>
      </c>
      <c r="T180" s="609"/>
      <c r="U180" s="609"/>
      <c r="V180" s="609"/>
      <c r="W180" s="609"/>
      <c r="X180" s="609"/>
      <c r="Y180" s="609"/>
      <c r="Z180" s="609"/>
      <c r="AA180" s="609"/>
      <c r="AB180" s="609"/>
      <c r="AC180" s="609"/>
      <c r="AD180" s="609"/>
      <c r="AE180" s="609"/>
      <c r="AF180" s="609"/>
      <c r="AG180" s="609"/>
      <c r="AH180" s="864" t="s">
        <v>235</v>
      </c>
      <c r="AI180" s="883" t="str">
        <f>IF($S$180="","",入力シート!$C$95)</f>
        <v/>
      </c>
      <c r="AJ180" s="884"/>
      <c r="AK180" s="884"/>
      <c r="AL180" s="884"/>
      <c r="AM180" s="884"/>
      <c r="AN180" s="609" t="s">
        <v>70</v>
      </c>
      <c r="AO180" s="609"/>
      <c r="AP180" s="881" t="str">
        <f>IF($S$180="","",入力シート!$C$95)</f>
        <v/>
      </c>
      <c r="AQ180" s="882"/>
      <c r="AR180" s="882"/>
      <c r="AS180" s="609" t="s">
        <v>236</v>
      </c>
      <c r="AT180" s="609"/>
      <c r="AU180" s="892" t="str">
        <f>IF($S$180="","",入力シート!$C$95)</f>
        <v/>
      </c>
      <c r="AV180" s="882"/>
      <c r="AW180" s="882"/>
      <c r="AX180" s="609" t="s">
        <v>197</v>
      </c>
      <c r="AY180" s="884"/>
      <c r="AZ180" s="602" t="s">
        <v>237</v>
      </c>
      <c r="BA180" s="602"/>
      <c r="BB180" s="602"/>
      <c r="BC180" s="602"/>
      <c r="BD180" s="602"/>
      <c r="BE180" s="602"/>
      <c r="BF180" s="811" t="s">
        <v>238</v>
      </c>
      <c r="BG180" s="481"/>
      <c r="BH180" s="474"/>
      <c r="BI180" s="505"/>
      <c r="BJ180" s="505"/>
      <c r="BK180" s="505"/>
      <c r="BL180" s="505"/>
      <c r="BM180" s="505"/>
      <c r="BN180" s="505"/>
      <c r="BO180" s="505"/>
      <c r="BP180" s="505"/>
      <c r="BQ180" s="505"/>
      <c r="BR180" s="508"/>
      <c r="BS180" s="508"/>
      <c r="BT180" s="508"/>
      <c r="BU180" s="508"/>
      <c r="BV180" s="508"/>
      <c r="BW180" s="508"/>
      <c r="BX180" s="508"/>
      <c r="BY180" s="508"/>
      <c r="BZ180" s="508"/>
      <c r="CA180" s="508"/>
      <c r="CB180" s="508"/>
      <c r="CC180" s="508"/>
      <c r="CD180" s="508"/>
      <c r="CE180" s="508"/>
      <c r="CF180" s="508"/>
      <c r="CG180" s="508"/>
      <c r="CH180" s="508"/>
      <c r="CI180" s="508"/>
      <c r="CJ180" s="508"/>
      <c r="CK180" s="508"/>
      <c r="CL180" s="508"/>
      <c r="CM180" s="508"/>
      <c r="CN180" s="508"/>
      <c r="CO180" s="508"/>
      <c r="CP180" s="508"/>
      <c r="CQ180" s="508"/>
      <c r="CR180" s="508"/>
      <c r="EU180" s="595"/>
      <c r="EV180" s="595"/>
      <c r="EW180" s="595"/>
      <c r="EX180" s="595"/>
      <c r="EY180" s="595"/>
      <c r="EZ180" s="595"/>
      <c r="FA180" s="595"/>
      <c r="FB180" s="595"/>
      <c r="FC180" s="595"/>
      <c r="FD180" s="595"/>
      <c r="FE180" s="595"/>
      <c r="FF180" s="595"/>
      <c r="FG180" s="595"/>
      <c r="FH180" s="595"/>
      <c r="FI180" s="595"/>
      <c r="FJ180" s="595"/>
      <c r="FK180" s="903" t="str">
        <f>IF(入力シート!$C$114="","",入力シート!$C$114)</f>
        <v/>
      </c>
      <c r="FL180" s="903"/>
      <c r="FM180" s="903"/>
      <c r="FN180" s="903"/>
      <c r="FO180" s="903"/>
      <c r="FP180" s="903"/>
      <c r="FQ180" s="903"/>
      <c r="FR180" s="903"/>
      <c r="FS180" s="903"/>
      <c r="FT180" s="903"/>
      <c r="FU180" s="903"/>
      <c r="FV180" s="903"/>
      <c r="FW180" s="903"/>
      <c r="FX180" s="903"/>
      <c r="FY180" s="903"/>
      <c r="FZ180" s="903"/>
      <c r="GA180" s="903"/>
      <c r="GB180" s="903"/>
      <c r="GC180" s="903"/>
      <c r="GD180" s="903"/>
      <c r="GE180" s="903"/>
      <c r="GF180" s="903"/>
      <c r="GG180" s="903"/>
      <c r="GH180" s="903"/>
      <c r="GI180" s="903"/>
      <c r="GJ180" s="903"/>
      <c r="GK180" s="903"/>
    </row>
    <row r="181" spans="1:193" ht="4.5" customHeight="1" x14ac:dyDescent="0.15">
      <c r="A181" s="826"/>
      <c r="B181" s="688"/>
      <c r="C181" s="688"/>
      <c r="D181" s="688"/>
      <c r="E181" s="688"/>
      <c r="F181" s="688"/>
      <c r="G181" s="688"/>
      <c r="H181" s="688"/>
      <c r="I181" s="688"/>
      <c r="J181" s="688"/>
      <c r="K181" s="836"/>
      <c r="L181" s="837"/>
      <c r="M181" s="837"/>
      <c r="N181" s="837"/>
      <c r="O181" s="837"/>
      <c r="P181" s="837"/>
      <c r="Q181" s="837"/>
      <c r="R181" s="838"/>
      <c r="S181" s="861"/>
      <c r="T181" s="862"/>
      <c r="U181" s="862"/>
      <c r="V181" s="862"/>
      <c r="W181" s="862"/>
      <c r="X181" s="862"/>
      <c r="Y181" s="862"/>
      <c r="Z181" s="862"/>
      <c r="AA181" s="862"/>
      <c r="AB181" s="862"/>
      <c r="AC181" s="862"/>
      <c r="AD181" s="862"/>
      <c r="AE181" s="862"/>
      <c r="AF181" s="862"/>
      <c r="AG181" s="862"/>
      <c r="AH181" s="880"/>
      <c r="AI181" s="884"/>
      <c r="AJ181" s="884"/>
      <c r="AK181" s="884"/>
      <c r="AL181" s="884"/>
      <c r="AM181" s="884"/>
      <c r="AN181" s="609"/>
      <c r="AO181" s="609"/>
      <c r="AP181" s="882"/>
      <c r="AQ181" s="882"/>
      <c r="AR181" s="882"/>
      <c r="AS181" s="609"/>
      <c r="AT181" s="609"/>
      <c r="AU181" s="882"/>
      <c r="AV181" s="882"/>
      <c r="AW181" s="882"/>
      <c r="AX181" s="884"/>
      <c r="AY181" s="884"/>
      <c r="AZ181" s="602"/>
      <c r="BA181" s="602"/>
      <c r="BB181" s="602"/>
      <c r="BC181" s="602"/>
      <c r="BD181" s="602"/>
      <c r="BE181" s="602"/>
      <c r="BF181" s="956"/>
      <c r="BG181" s="481"/>
      <c r="BH181" s="474"/>
      <c r="BI181" s="505"/>
      <c r="BJ181" s="505"/>
      <c r="BK181" s="505"/>
      <c r="BL181" s="505"/>
      <c r="BM181" s="505"/>
      <c r="BN181" s="505"/>
      <c r="BO181" s="505"/>
      <c r="BP181" s="505"/>
      <c r="BQ181" s="505"/>
      <c r="BR181" s="508"/>
      <c r="BS181" s="508"/>
      <c r="BT181" s="508"/>
      <c r="BU181" s="508"/>
      <c r="BV181" s="508"/>
      <c r="BW181" s="508"/>
      <c r="BX181" s="508"/>
      <c r="BY181" s="508"/>
      <c r="BZ181" s="508"/>
      <c r="CA181" s="508"/>
      <c r="CB181" s="508"/>
      <c r="CC181" s="508"/>
      <c r="CD181" s="508"/>
      <c r="CE181" s="508"/>
      <c r="CF181" s="508"/>
      <c r="CG181" s="508"/>
      <c r="CH181" s="508"/>
      <c r="CI181" s="508"/>
      <c r="CJ181" s="508"/>
      <c r="CK181" s="508"/>
      <c r="CL181" s="508"/>
      <c r="CM181" s="508"/>
      <c r="CN181" s="508"/>
      <c r="CO181" s="508"/>
      <c r="CP181" s="508"/>
      <c r="CQ181" s="508"/>
      <c r="CR181" s="508"/>
      <c r="EU181" s="595"/>
      <c r="EV181" s="595"/>
      <c r="EW181" s="595"/>
      <c r="EX181" s="595"/>
      <c r="EY181" s="595"/>
      <c r="EZ181" s="595"/>
      <c r="FA181" s="595"/>
      <c r="FB181" s="595"/>
      <c r="FC181" s="595"/>
      <c r="FD181" s="595"/>
      <c r="FE181" s="595"/>
      <c r="FF181" s="595"/>
      <c r="FG181" s="595"/>
      <c r="FH181" s="595"/>
      <c r="FI181" s="595"/>
      <c r="FJ181" s="595"/>
      <c r="FK181" s="903"/>
      <c r="FL181" s="903"/>
      <c r="FM181" s="903"/>
      <c r="FN181" s="903"/>
      <c r="FO181" s="903"/>
      <c r="FP181" s="903"/>
      <c r="FQ181" s="903"/>
      <c r="FR181" s="903"/>
      <c r="FS181" s="903"/>
      <c r="FT181" s="903"/>
      <c r="FU181" s="903"/>
      <c r="FV181" s="903"/>
      <c r="FW181" s="903"/>
      <c r="FX181" s="903"/>
      <c r="FY181" s="903"/>
      <c r="FZ181" s="903"/>
      <c r="GA181" s="903"/>
      <c r="GB181" s="903"/>
      <c r="GC181" s="903"/>
      <c r="GD181" s="903"/>
      <c r="GE181" s="903"/>
      <c r="GF181" s="903"/>
      <c r="GG181" s="903"/>
      <c r="GH181" s="903"/>
      <c r="GI181" s="903"/>
      <c r="GJ181" s="903"/>
      <c r="GK181" s="903"/>
    </row>
    <row r="182" spans="1:193" ht="4.5" customHeight="1" x14ac:dyDescent="0.15">
      <c r="A182" s="826"/>
      <c r="B182" s="688"/>
      <c r="C182" s="688"/>
      <c r="D182" s="688"/>
      <c r="E182" s="688"/>
      <c r="F182" s="688"/>
      <c r="G182" s="688"/>
      <c r="H182" s="688"/>
      <c r="I182" s="688"/>
      <c r="J182" s="688"/>
      <c r="K182" s="836"/>
      <c r="L182" s="837"/>
      <c r="M182" s="837"/>
      <c r="N182" s="837"/>
      <c r="O182" s="837"/>
      <c r="P182" s="837"/>
      <c r="Q182" s="837"/>
      <c r="R182" s="838"/>
      <c r="S182" s="861"/>
      <c r="T182" s="862"/>
      <c r="U182" s="862"/>
      <c r="V182" s="862"/>
      <c r="W182" s="862"/>
      <c r="X182" s="862"/>
      <c r="Y182" s="862"/>
      <c r="Z182" s="862"/>
      <c r="AA182" s="862"/>
      <c r="AB182" s="862"/>
      <c r="AC182" s="862"/>
      <c r="AD182" s="862"/>
      <c r="AE182" s="862"/>
      <c r="AF182" s="862"/>
      <c r="AG182" s="862"/>
      <c r="AH182" s="880"/>
      <c r="AI182" s="884"/>
      <c r="AJ182" s="884"/>
      <c r="AK182" s="884"/>
      <c r="AL182" s="884"/>
      <c r="AM182" s="884"/>
      <c r="AN182" s="609"/>
      <c r="AO182" s="609"/>
      <c r="AP182" s="882"/>
      <c r="AQ182" s="882"/>
      <c r="AR182" s="882"/>
      <c r="AS182" s="609"/>
      <c r="AT182" s="609"/>
      <c r="AU182" s="882"/>
      <c r="AV182" s="882"/>
      <c r="AW182" s="882"/>
      <c r="AX182" s="884"/>
      <c r="AY182" s="884"/>
      <c r="AZ182" s="602"/>
      <c r="BA182" s="602"/>
      <c r="BB182" s="602"/>
      <c r="BC182" s="602"/>
      <c r="BD182" s="602"/>
      <c r="BE182" s="602"/>
      <c r="BF182" s="956"/>
      <c r="BG182" s="481"/>
      <c r="BH182" s="474"/>
      <c r="BI182" s="505"/>
      <c r="BJ182" s="505"/>
      <c r="BK182" s="505"/>
      <c r="BL182" s="505"/>
      <c r="BM182" s="505"/>
      <c r="BN182" s="505"/>
      <c r="BO182" s="505"/>
      <c r="BP182" s="505"/>
      <c r="BQ182" s="505"/>
      <c r="BR182" s="508"/>
      <c r="BS182" s="508"/>
      <c r="BT182" s="508"/>
      <c r="BU182" s="508"/>
      <c r="BV182" s="508"/>
      <c r="BW182" s="508"/>
      <c r="BX182" s="508"/>
      <c r="BY182" s="508"/>
      <c r="BZ182" s="508"/>
      <c r="CA182" s="508"/>
      <c r="CB182" s="508"/>
      <c r="CC182" s="508"/>
      <c r="CD182" s="508"/>
      <c r="CE182" s="508"/>
      <c r="CF182" s="508"/>
      <c r="CG182" s="508"/>
      <c r="CH182" s="508"/>
      <c r="CI182" s="508"/>
      <c r="CJ182" s="508"/>
      <c r="CK182" s="508"/>
      <c r="CL182" s="508"/>
      <c r="CM182" s="508"/>
      <c r="CN182" s="508"/>
      <c r="CO182" s="508"/>
      <c r="CP182" s="508"/>
      <c r="CQ182" s="508"/>
      <c r="CR182" s="508"/>
      <c r="EU182" s="595" t="str">
        <f>IF(入力シート!G113="","",入力シート!G113)</f>
        <v/>
      </c>
      <c r="EV182" s="595"/>
      <c r="EW182" s="595"/>
      <c r="EX182" s="595"/>
      <c r="EY182" s="595"/>
      <c r="EZ182" s="595"/>
      <c r="FA182" s="595"/>
      <c r="FB182" s="595"/>
      <c r="FC182" s="595" t="str">
        <f>IF(入力シート!H113="","",入力シート!H113)</f>
        <v/>
      </c>
      <c r="FD182" s="595"/>
      <c r="FE182" s="595"/>
      <c r="FF182" s="595"/>
      <c r="FG182" s="595"/>
      <c r="FH182" s="595"/>
      <c r="FI182" s="595"/>
      <c r="FJ182" s="595"/>
      <c r="FK182" s="903"/>
      <c r="FL182" s="903"/>
      <c r="FM182" s="903"/>
      <c r="FN182" s="903"/>
      <c r="FO182" s="903"/>
      <c r="FP182" s="903"/>
      <c r="FQ182" s="903"/>
      <c r="FR182" s="903"/>
      <c r="FS182" s="903"/>
      <c r="FT182" s="903"/>
      <c r="FU182" s="903"/>
      <c r="FV182" s="903"/>
      <c r="FW182" s="903"/>
      <c r="FX182" s="903"/>
      <c r="FY182" s="903"/>
      <c r="FZ182" s="903"/>
      <c r="GA182" s="903"/>
      <c r="GB182" s="903"/>
      <c r="GC182" s="903"/>
      <c r="GD182" s="903"/>
      <c r="GE182" s="903"/>
      <c r="GF182" s="903"/>
      <c r="GG182" s="903"/>
      <c r="GH182" s="903"/>
      <c r="GI182" s="903"/>
      <c r="GJ182" s="903"/>
      <c r="GK182" s="903"/>
    </row>
    <row r="183" spans="1:193" ht="4.5" customHeight="1" x14ac:dyDescent="0.15">
      <c r="A183" s="826"/>
      <c r="B183" s="688"/>
      <c r="C183" s="688"/>
      <c r="D183" s="688"/>
      <c r="E183" s="688"/>
      <c r="F183" s="688"/>
      <c r="G183" s="688"/>
      <c r="H183" s="688"/>
      <c r="I183" s="688"/>
      <c r="J183" s="688"/>
      <c r="K183" s="836"/>
      <c r="L183" s="837"/>
      <c r="M183" s="837"/>
      <c r="N183" s="837"/>
      <c r="O183" s="837"/>
      <c r="P183" s="837"/>
      <c r="Q183" s="837"/>
      <c r="R183" s="838"/>
      <c r="S183" s="861"/>
      <c r="T183" s="862"/>
      <c r="U183" s="862"/>
      <c r="V183" s="862"/>
      <c r="W183" s="862"/>
      <c r="X183" s="862"/>
      <c r="Y183" s="862"/>
      <c r="Z183" s="862"/>
      <c r="AA183" s="862"/>
      <c r="AB183" s="862"/>
      <c r="AC183" s="862"/>
      <c r="AD183" s="862"/>
      <c r="AE183" s="862"/>
      <c r="AF183" s="862"/>
      <c r="AG183" s="862"/>
      <c r="AH183" s="880"/>
      <c r="AI183" s="884"/>
      <c r="AJ183" s="884"/>
      <c r="AK183" s="884"/>
      <c r="AL183" s="884"/>
      <c r="AM183" s="884"/>
      <c r="AN183" s="609"/>
      <c r="AO183" s="609"/>
      <c r="AP183" s="882"/>
      <c r="AQ183" s="882"/>
      <c r="AR183" s="882"/>
      <c r="AS183" s="609"/>
      <c r="AT183" s="609"/>
      <c r="AU183" s="882"/>
      <c r="AV183" s="882"/>
      <c r="AW183" s="882"/>
      <c r="AX183" s="884"/>
      <c r="AY183" s="884"/>
      <c r="AZ183" s="602"/>
      <c r="BA183" s="602"/>
      <c r="BB183" s="602"/>
      <c r="BC183" s="602"/>
      <c r="BD183" s="602"/>
      <c r="BE183" s="602"/>
      <c r="BF183" s="956"/>
      <c r="BG183" s="481"/>
      <c r="BH183" s="474"/>
      <c r="BI183" s="505"/>
      <c r="BJ183" s="505"/>
      <c r="BK183" s="505"/>
      <c r="BL183" s="505"/>
      <c r="BM183" s="505"/>
      <c r="BN183" s="505"/>
      <c r="BO183" s="505"/>
      <c r="BP183" s="505"/>
      <c r="BQ183" s="505"/>
      <c r="BR183" s="508"/>
      <c r="BS183" s="508"/>
      <c r="BT183" s="508"/>
      <c r="BU183" s="508"/>
      <c r="BV183" s="508"/>
      <c r="BW183" s="508"/>
      <c r="BX183" s="508"/>
      <c r="BY183" s="508"/>
      <c r="BZ183" s="508"/>
      <c r="CA183" s="508"/>
      <c r="CB183" s="508"/>
      <c r="CC183" s="508"/>
      <c r="CD183" s="508"/>
      <c r="CE183" s="508"/>
      <c r="CF183" s="508"/>
      <c r="CG183" s="508"/>
      <c r="CH183" s="508"/>
      <c r="CI183" s="508"/>
      <c r="CJ183" s="508"/>
      <c r="CK183" s="508"/>
      <c r="CL183" s="508"/>
      <c r="CM183" s="508"/>
      <c r="CN183" s="508"/>
      <c r="CO183" s="508"/>
      <c r="CP183" s="508"/>
      <c r="CQ183" s="508"/>
      <c r="CR183" s="508"/>
      <c r="CT183" s="514"/>
      <c r="CU183" s="514"/>
      <c r="CV183" s="514"/>
      <c r="CW183" s="514"/>
      <c r="CX183" s="514"/>
      <c r="CY183" s="514"/>
      <c r="CZ183" s="514"/>
      <c r="DA183" s="514"/>
      <c r="DB183" s="514"/>
      <c r="DC183" s="514"/>
      <c r="DD183" s="514"/>
      <c r="DE183" s="514"/>
      <c r="DF183" s="514"/>
      <c r="DG183" s="514"/>
      <c r="DH183" s="514"/>
      <c r="DI183" s="514"/>
      <c r="DJ183" s="514"/>
      <c r="DK183" s="514"/>
      <c r="DL183" s="514"/>
      <c r="DM183" s="514"/>
      <c r="DN183" s="514"/>
      <c r="DO183" s="514"/>
      <c r="DP183" s="514"/>
      <c r="DQ183" s="514"/>
      <c r="DR183" s="514"/>
      <c r="DS183" s="514"/>
      <c r="DT183" s="514"/>
      <c r="DU183" s="514"/>
      <c r="DV183" s="514"/>
      <c r="DW183" s="514"/>
      <c r="DX183" s="514"/>
      <c r="DY183" s="514"/>
      <c r="DZ183" s="514"/>
      <c r="EA183" s="514"/>
      <c r="EB183" s="514"/>
      <c r="EC183" s="514"/>
      <c r="ED183" s="514"/>
      <c r="EE183" s="514"/>
      <c r="EF183" s="514"/>
      <c r="EG183" s="514"/>
      <c r="EH183" s="514"/>
      <c r="EI183" s="514"/>
      <c r="EJ183" s="514"/>
      <c r="EK183" s="514"/>
      <c r="EL183" s="514"/>
      <c r="EM183" s="514"/>
      <c r="EN183" s="514"/>
      <c r="EO183" s="514"/>
      <c r="EP183" s="514"/>
      <c r="EQ183" s="514"/>
      <c r="ER183" s="514"/>
      <c r="ES183" s="514"/>
      <c r="ET183" s="514"/>
      <c r="EU183" s="595"/>
      <c r="EV183" s="595"/>
      <c r="EW183" s="595"/>
      <c r="EX183" s="595"/>
      <c r="EY183" s="595"/>
      <c r="EZ183" s="595"/>
      <c r="FA183" s="595"/>
      <c r="FB183" s="595"/>
      <c r="FC183" s="595"/>
      <c r="FD183" s="595"/>
      <c r="FE183" s="595"/>
      <c r="FF183" s="595"/>
      <c r="FG183" s="595"/>
      <c r="FH183" s="595"/>
      <c r="FI183" s="595"/>
      <c r="FJ183" s="595"/>
      <c r="FK183" s="903"/>
      <c r="FL183" s="903"/>
      <c r="FM183" s="903"/>
      <c r="FN183" s="903"/>
      <c r="FO183" s="903"/>
      <c r="FP183" s="903"/>
      <c r="FQ183" s="903"/>
      <c r="FR183" s="903"/>
      <c r="FS183" s="903"/>
      <c r="FT183" s="903"/>
      <c r="FU183" s="903"/>
      <c r="FV183" s="903"/>
      <c r="FW183" s="903"/>
      <c r="FX183" s="903"/>
      <c r="FY183" s="903"/>
      <c r="FZ183" s="903"/>
      <c r="GA183" s="903"/>
      <c r="GB183" s="903"/>
      <c r="GC183" s="903"/>
      <c r="GD183" s="903"/>
      <c r="GE183" s="903"/>
      <c r="GF183" s="903"/>
      <c r="GG183" s="903"/>
      <c r="GH183" s="903"/>
      <c r="GI183" s="903"/>
      <c r="GJ183" s="903"/>
      <c r="GK183" s="903"/>
    </row>
    <row r="184" spans="1:193" ht="4.5" customHeight="1" x14ac:dyDescent="0.15">
      <c r="A184" s="826"/>
      <c r="B184" s="688"/>
      <c r="C184" s="688"/>
      <c r="D184" s="688"/>
      <c r="E184" s="688"/>
      <c r="F184" s="688"/>
      <c r="G184" s="688"/>
      <c r="H184" s="688"/>
      <c r="I184" s="688"/>
      <c r="J184" s="688"/>
      <c r="K184" s="839"/>
      <c r="L184" s="840"/>
      <c r="M184" s="840"/>
      <c r="N184" s="840"/>
      <c r="O184" s="840"/>
      <c r="P184" s="840"/>
      <c r="Q184" s="840"/>
      <c r="R184" s="841"/>
      <c r="S184" s="863"/>
      <c r="T184" s="864"/>
      <c r="U184" s="864"/>
      <c r="V184" s="864"/>
      <c r="W184" s="864"/>
      <c r="X184" s="864"/>
      <c r="Y184" s="864"/>
      <c r="Z184" s="864"/>
      <c r="AA184" s="864"/>
      <c r="AB184" s="864"/>
      <c r="AC184" s="864"/>
      <c r="AD184" s="864"/>
      <c r="AE184" s="864"/>
      <c r="AF184" s="864"/>
      <c r="AG184" s="864"/>
      <c r="AH184" s="879"/>
      <c r="AI184" s="884"/>
      <c r="AJ184" s="884"/>
      <c r="AK184" s="884"/>
      <c r="AL184" s="884"/>
      <c r="AM184" s="884"/>
      <c r="AN184" s="609"/>
      <c r="AO184" s="609"/>
      <c r="AP184" s="882"/>
      <c r="AQ184" s="882"/>
      <c r="AR184" s="882"/>
      <c r="AS184" s="609"/>
      <c r="AT184" s="609"/>
      <c r="AU184" s="882"/>
      <c r="AV184" s="882"/>
      <c r="AW184" s="882"/>
      <c r="AX184" s="884"/>
      <c r="AY184" s="884"/>
      <c r="AZ184" s="602"/>
      <c r="BA184" s="602"/>
      <c r="BB184" s="602"/>
      <c r="BC184" s="602"/>
      <c r="BD184" s="602"/>
      <c r="BE184" s="602"/>
      <c r="BF184" s="809"/>
      <c r="BG184" s="481"/>
      <c r="BH184" s="474"/>
      <c r="BI184" s="505"/>
      <c r="BJ184" s="505"/>
      <c r="BK184" s="505"/>
      <c r="BL184" s="505"/>
      <c r="BM184" s="505"/>
      <c r="BN184" s="505"/>
      <c r="BO184" s="505"/>
      <c r="BP184" s="505"/>
      <c r="BQ184" s="505"/>
      <c r="BR184" s="508"/>
      <c r="BS184" s="508"/>
      <c r="BT184" s="508"/>
      <c r="BU184" s="508"/>
      <c r="BV184" s="508"/>
      <c r="BW184" s="508"/>
      <c r="BX184" s="508"/>
      <c r="BY184" s="508"/>
      <c r="BZ184" s="508"/>
      <c r="CA184" s="508"/>
      <c r="CB184" s="508"/>
      <c r="CC184" s="508"/>
      <c r="CD184" s="508"/>
      <c r="CE184" s="508"/>
      <c r="CF184" s="508"/>
      <c r="CG184" s="508"/>
      <c r="CH184" s="508"/>
      <c r="CI184" s="508"/>
      <c r="CJ184" s="508"/>
      <c r="CK184" s="508"/>
      <c r="CL184" s="508"/>
      <c r="CM184" s="508"/>
      <c r="CN184" s="508"/>
      <c r="CO184" s="508"/>
      <c r="CP184" s="508"/>
      <c r="CQ184" s="508"/>
      <c r="CR184" s="508"/>
      <c r="CT184" s="514"/>
      <c r="CU184" s="514"/>
      <c r="CV184" s="514"/>
      <c r="CW184" s="514"/>
      <c r="CX184" s="514"/>
      <c r="CY184" s="514"/>
      <c r="CZ184" s="514"/>
      <c r="DA184" s="514"/>
      <c r="DB184" s="514"/>
      <c r="DC184" s="514"/>
      <c r="DD184" s="514"/>
      <c r="DE184" s="514"/>
      <c r="DF184" s="514"/>
      <c r="DG184" s="514"/>
      <c r="DH184" s="514"/>
      <c r="DI184" s="514"/>
      <c r="DJ184" s="514"/>
      <c r="DK184" s="514"/>
      <c r="DL184" s="514"/>
      <c r="DM184" s="514"/>
      <c r="DN184" s="514"/>
      <c r="DO184" s="514"/>
      <c r="DP184" s="514"/>
      <c r="DQ184" s="514"/>
      <c r="DR184" s="514"/>
      <c r="DS184" s="514"/>
      <c r="DT184" s="514"/>
      <c r="DU184" s="514"/>
      <c r="DV184" s="514"/>
      <c r="DW184" s="514"/>
      <c r="DX184" s="514"/>
      <c r="DY184" s="514"/>
      <c r="DZ184" s="514"/>
      <c r="EA184" s="514"/>
      <c r="EB184" s="514"/>
      <c r="EC184" s="514"/>
      <c r="ED184" s="514"/>
      <c r="EE184" s="514"/>
      <c r="EF184" s="514"/>
      <c r="EG184" s="514"/>
      <c r="EH184" s="514"/>
      <c r="EI184" s="514"/>
      <c r="EJ184" s="514"/>
      <c r="EK184" s="514"/>
      <c r="EL184" s="514"/>
      <c r="EM184" s="514"/>
      <c r="EN184" s="514"/>
      <c r="EO184" s="514"/>
      <c r="EP184" s="514"/>
      <c r="EQ184" s="514"/>
      <c r="ER184" s="514"/>
      <c r="ES184" s="514"/>
      <c r="ET184" s="514"/>
      <c r="EU184" s="595"/>
      <c r="EV184" s="595"/>
      <c r="EW184" s="595"/>
      <c r="EX184" s="595"/>
      <c r="EY184" s="595"/>
      <c r="EZ184" s="595"/>
      <c r="FA184" s="595"/>
      <c r="FB184" s="595"/>
      <c r="FC184" s="595"/>
      <c r="FD184" s="595"/>
      <c r="FE184" s="595"/>
      <c r="FF184" s="595"/>
      <c r="FG184" s="595"/>
      <c r="FH184" s="595"/>
      <c r="FI184" s="595"/>
      <c r="FJ184" s="595"/>
      <c r="FK184" s="904"/>
      <c r="FL184" s="904"/>
      <c r="FM184" s="904"/>
      <c r="FN184" s="904"/>
      <c r="FO184" s="904"/>
      <c r="FP184" s="904"/>
      <c r="FQ184" s="904"/>
      <c r="FR184" s="904"/>
      <c r="FS184" s="904"/>
      <c r="FT184" s="904"/>
      <c r="FU184" s="904"/>
      <c r="FV184" s="904"/>
      <c r="FW184" s="904"/>
      <c r="FX184" s="904"/>
      <c r="FY184" s="904"/>
      <c r="FZ184" s="904"/>
      <c r="GA184" s="904"/>
      <c r="GB184" s="904"/>
      <c r="GC184" s="904"/>
      <c r="GD184" s="904"/>
      <c r="GE184" s="904"/>
      <c r="GF184" s="904"/>
      <c r="GG184" s="904"/>
      <c r="GH184" s="904"/>
      <c r="GI184" s="904"/>
      <c r="GJ184" s="904"/>
      <c r="GK184" s="904"/>
    </row>
    <row r="185" spans="1:193" ht="4.5" customHeight="1" x14ac:dyDescent="0.15">
      <c r="A185" s="826"/>
      <c r="B185" s="688"/>
      <c r="C185" s="688"/>
      <c r="D185" s="688"/>
      <c r="E185" s="688"/>
      <c r="F185" s="688"/>
      <c r="G185" s="688"/>
      <c r="H185" s="688"/>
      <c r="I185" s="688"/>
      <c r="J185" s="688"/>
      <c r="K185" s="842" t="s">
        <v>398</v>
      </c>
      <c r="L185" s="843"/>
      <c r="M185" s="843"/>
      <c r="N185" s="843"/>
      <c r="O185" s="843"/>
      <c r="P185" s="843"/>
      <c r="Q185" s="843"/>
      <c r="R185" s="844"/>
      <c r="S185" s="865" t="str">
        <f>IF(OR($CE$153=1,$CG$153=1,$CI$153=1),入力シート!$K$95,"")</f>
        <v/>
      </c>
      <c r="T185" s="866"/>
      <c r="U185" s="866"/>
      <c r="V185" s="866"/>
      <c r="W185" s="866"/>
      <c r="X185" s="866"/>
      <c r="Y185" s="866"/>
      <c r="Z185" s="866"/>
      <c r="AA185" s="866"/>
      <c r="AB185" s="866"/>
      <c r="AC185" s="866"/>
      <c r="AD185" s="866"/>
      <c r="AE185" s="866"/>
      <c r="AF185" s="866"/>
      <c r="AG185" s="866"/>
      <c r="AH185" s="879" t="s">
        <v>235</v>
      </c>
      <c r="AI185" s="885" t="str">
        <f>IF($S$185="","",入力シート!$E$95)</f>
        <v/>
      </c>
      <c r="AJ185" s="886"/>
      <c r="AK185" s="886"/>
      <c r="AL185" s="886"/>
      <c r="AM185" s="886"/>
      <c r="AN185" s="879" t="s">
        <v>70</v>
      </c>
      <c r="AO185" s="879"/>
      <c r="AP185" s="888" t="str">
        <f>IF($S$185="","",入力シート!$E$95)</f>
        <v/>
      </c>
      <c r="AQ185" s="889"/>
      <c r="AR185" s="889"/>
      <c r="AS185" s="879" t="s">
        <v>236</v>
      </c>
      <c r="AT185" s="879"/>
      <c r="AU185" s="891" t="str">
        <f>IF($S$185="","",入力シート!$E$95)</f>
        <v/>
      </c>
      <c r="AV185" s="889"/>
      <c r="AW185" s="889"/>
      <c r="AX185" s="879" t="s">
        <v>197</v>
      </c>
      <c r="AY185" s="886"/>
      <c r="AZ185" s="866" t="str">
        <f>入力シート!$AI$95</f>
        <v/>
      </c>
      <c r="BA185" s="866"/>
      <c r="BB185" s="866"/>
      <c r="BC185" s="866"/>
      <c r="BD185" s="866"/>
      <c r="BE185" s="866"/>
      <c r="BF185" s="809" t="s">
        <v>241</v>
      </c>
      <c r="BG185" s="474"/>
      <c r="BH185" s="474"/>
      <c r="BI185" s="505"/>
      <c r="BJ185" s="505"/>
      <c r="BK185" s="505"/>
      <c r="BL185" s="505"/>
      <c r="BM185" s="505"/>
      <c r="BN185" s="505"/>
      <c r="BO185" s="505"/>
      <c r="BP185" s="505"/>
      <c r="BQ185" s="505"/>
      <c r="BR185" s="508"/>
      <c r="BS185" s="508"/>
      <c r="BT185" s="508"/>
      <c r="BU185" s="508"/>
      <c r="BV185" s="508"/>
      <c r="BW185" s="508"/>
      <c r="BX185" s="508"/>
      <c r="BY185" s="508"/>
      <c r="BZ185" s="508"/>
      <c r="CA185" s="508"/>
      <c r="CB185" s="508"/>
      <c r="CC185" s="508"/>
      <c r="CD185" s="508"/>
      <c r="CE185" s="508"/>
      <c r="CF185" s="508"/>
      <c r="CG185" s="508"/>
      <c r="CH185" s="508"/>
      <c r="CI185" s="508"/>
      <c r="CJ185" s="508"/>
      <c r="CK185" s="508"/>
      <c r="CL185" s="508"/>
      <c r="CM185" s="508"/>
      <c r="CN185" s="508"/>
      <c r="CO185" s="508"/>
      <c r="CP185" s="508"/>
      <c r="CQ185" s="508"/>
      <c r="CR185" s="508"/>
      <c r="CT185" s="514"/>
      <c r="CU185" s="514"/>
      <c r="CV185" s="514"/>
      <c r="CW185" s="514"/>
      <c r="CX185" s="514"/>
      <c r="CY185" s="514"/>
      <c r="CZ185" s="514"/>
      <c r="DA185" s="514"/>
      <c r="DB185" s="514"/>
      <c r="DC185" s="514"/>
      <c r="DD185" s="514"/>
      <c r="DE185" s="514"/>
      <c r="DF185" s="514"/>
      <c r="DG185" s="514"/>
      <c r="DH185" s="514"/>
      <c r="DI185" s="514"/>
      <c r="DJ185" s="514"/>
      <c r="DK185" s="514"/>
      <c r="DL185" s="514"/>
      <c r="DM185" s="514"/>
      <c r="DN185" s="514"/>
      <c r="DO185" s="514"/>
      <c r="DP185" s="514"/>
      <c r="DQ185" s="514"/>
      <c r="DR185" s="514"/>
      <c r="DS185" s="514"/>
      <c r="DT185" s="514"/>
      <c r="DU185" s="514"/>
      <c r="DV185" s="514"/>
      <c r="DW185" s="514"/>
      <c r="DX185" s="514"/>
      <c r="DY185" s="514"/>
      <c r="DZ185" s="514"/>
      <c r="EA185" s="514"/>
      <c r="EB185" s="514"/>
      <c r="EC185" s="514"/>
      <c r="ED185" s="514"/>
      <c r="EE185" s="514"/>
      <c r="EF185" s="514"/>
      <c r="EG185" s="514"/>
      <c r="EH185" s="514"/>
      <c r="EI185" s="514"/>
      <c r="EJ185" s="514"/>
      <c r="EK185" s="514"/>
      <c r="EL185" s="514"/>
      <c r="EM185" s="514"/>
      <c r="EN185" s="514"/>
      <c r="EO185" s="514"/>
      <c r="EP185" s="514"/>
      <c r="EQ185" s="514"/>
      <c r="ER185" s="514"/>
      <c r="ES185" s="514"/>
      <c r="ET185" s="514"/>
      <c r="EU185" s="595"/>
      <c r="EV185" s="595"/>
      <c r="EW185" s="595"/>
      <c r="EX185" s="595"/>
      <c r="EY185" s="595"/>
      <c r="EZ185" s="595"/>
      <c r="FA185" s="595"/>
      <c r="FB185" s="595"/>
      <c r="FC185" s="595"/>
      <c r="FD185" s="595"/>
      <c r="FE185" s="595"/>
      <c r="FF185" s="595"/>
      <c r="FG185" s="595"/>
      <c r="FH185" s="595"/>
      <c r="FI185" s="595"/>
      <c r="FJ185" s="595"/>
      <c r="FK185" s="903" t="str">
        <f>IF(入力シート!$C$115="","",入力シート!$C$115)</f>
        <v/>
      </c>
      <c r="FL185" s="903"/>
      <c r="FM185" s="903"/>
      <c r="FN185" s="903"/>
      <c r="FO185" s="903"/>
      <c r="FP185" s="903"/>
      <c r="FQ185" s="903"/>
      <c r="FR185" s="903"/>
      <c r="FS185" s="903"/>
      <c r="FT185" s="903"/>
      <c r="FU185" s="903"/>
      <c r="FV185" s="903"/>
      <c r="FW185" s="903"/>
      <c r="FX185" s="903"/>
      <c r="FY185" s="903"/>
      <c r="FZ185" s="903"/>
      <c r="GA185" s="903"/>
      <c r="GB185" s="903"/>
      <c r="GC185" s="903"/>
      <c r="GD185" s="903"/>
      <c r="GE185" s="903"/>
      <c r="GF185" s="903"/>
      <c r="GG185" s="903"/>
      <c r="GH185" s="903"/>
      <c r="GI185" s="903"/>
      <c r="GJ185" s="903"/>
      <c r="GK185" s="903"/>
    </row>
    <row r="186" spans="1:193" ht="4.5" customHeight="1" x14ac:dyDescent="0.15">
      <c r="A186" s="826"/>
      <c r="B186" s="688"/>
      <c r="C186" s="688"/>
      <c r="D186" s="688"/>
      <c r="E186" s="688"/>
      <c r="F186" s="688"/>
      <c r="G186" s="688"/>
      <c r="H186" s="688"/>
      <c r="I186" s="688"/>
      <c r="J186" s="688"/>
      <c r="K186" s="845"/>
      <c r="L186" s="846"/>
      <c r="M186" s="846"/>
      <c r="N186" s="846"/>
      <c r="O186" s="846"/>
      <c r="P186" s="846"/>
      <c r="Q186" s="846"/>
      <c r="R186" s="847"/>
      <c r="S186" s="860"/>
      <c r="T186" s="602"/>
      <c r="U186" s="602"/>
      <c r="V186" s="602"/>
      <c r="W186" s="602"/>
      <c r="X186" s="602"/>
      <c r="Y186" s="602"/>
      <c r="Z186" s="602"/>
      <c r="AA186" s="602"/>
      <c r="AB186" s="602"/>
      <c r="AC186" s="602"/>
      <c r="AD186" s="602"/>
      <c r="AE186" s="602"/>
      <c r="AF186" s="602"/>
      <c r="AG186" s="602"/>
      <c r="AH186" s="609"/>
      <c r="AI186" s="884"/>
      <c r="AJ186" s="884"/>
      <c r="AK186" s="884"/>
      <c r="AL186" s="884"/>
      <c r="AM186" s="884"/>
      <c r="AN186" s="609"/>
      <c r="AO186" s="609"/>
      <c r="AP186" s="882"/>
      <c r="AQ186" s="882"/>
      <c r="AR186" s="882"/>
      <c r="AS186" s="609"/>
      <c r="AT186" s="609"/>
      <c r="AU186" s="882"/>
      <c r="AV186" s="882"/>
      <c r="AW186" s="882"/>
      <c r="AX186" s="884"/>
      <c r="AY186" s="884"/>
      <c r="AZ186" s="602"/>
      <c r="BA186" s="602"/>
      <c r="BB186" s="602"/>
      <c r="BC186" s="602"/>
      <c r="BD186" s="602"/>
      <c r="BE186" s="602"/>
      <c r="BF186" s="810"/>
      <c r="BG186" s="474"/>
      <c r="BH186" s="474"/>
      <c r="BI186" s="505"/>
      <c r="BJ186" s="505"/>
      <c r="BK186" s="505"/>
      <c r="BL186" s="505"/>
      <c r="BM186" s="505"/>
      <c r="BN186" s="505"/>
      <c r="BO186" s="505"/>
      <c r="BP186" s="505"/>
      <c r="BQ186" s="505"/>
      <c r="BR186" s="508"/>
      <c r="BS186" s="508"/>
      <c r="BT186" s="508"/>
      <c r="BU186" s="508"/>
      <c r="BV186" s="508"/>
      <c r="BW186" s="508"/>
      <c r="BX186" s="508"/>
      <c r="BY186" s="508"/>
      <c r="BZ186" s="508"/>
      <c r="CA186" s="508"/>
      <c r="CB186" s="508"/>
      <c r="CC186" s="508"/>
      <c r="CD186" s="508"/>
      <c r="CE186" s="508"/>
      <c r="CF186" s="508"/>
      <c r="CG186" s="508"/>
      <c r="CH186" s="508"/>
      <c r="CI186" s="508"/>
      <c r="CJ186" s="508"/>
      <c r="CK186" s="508"/>
      <c r="CL186" s="508"/>
      <c r="CM186" s="508"/>
      <c r="CN186" s="508"/>
      <c r="CO186" s="508"/>
      <c r="CP186" s="508"/>
      <c r="CQ186" s="508"/>
      <c r="CR186" s="508"/>
      <c r="CT186" s="514"/>
      <c r="CU186" s="514"/>
      <c r="CV186" s="514"/>
      <c r="CW186" s="514"/>
      <c r="CX186" s="514"/>
      <c r="CY186" s="514"/>
      <c r="CZ186" s="514"/>
      <c r="DA186" s="514"/>
      <c r="DB186" s="514"/>
      <c r="DC186" s="514"/>
      <c r="DD186" s="514"/>
      <c r="DE186" s="514"/>
      <c r="DF186" s="514"/>
      <c r="DG186" s="514"/>
      <c r="DH186" s="514"/>
      <c r="DI186" s="514"/>
      <c r="DJ186" s="514"/>
      <c r="DK186" s="514"/>
      <c r="DL186" s="514"/>
      <c r="DM186" s="514"/>
      <c r="DN186" s="514"/>
      <c r="DO186" s="514"/>
      <c r="DP186" s="514"/>
      <c r="DQ186" s="514"/>
      <c r="DR186" s="514"/>
      <c r="DS186" s="514"/>
      <c r="DT186" s="514"/>
      <c r="DU186" s="514"/>
      <c r="DV186" s="514"/>
      <c r="DW186" s="514"/>
      <c r="DX186" s="514"/>
      <c r="DY186" s="514"/>
      <c r="DZ186" s="514"/>
      <c r="EA186" s="514"/>
      <c r="EB186" s="514"/>
      <c r="EC186" s="514"/>
      <c r="ED186" s="514"/>
      <c r="EE186" s="514"/>
      <c r="EF186" s="514"/>
      <c r="EG186" s="514"/>
      <c r="EH186" s="514"/>
      <c r="EI186" s="514"/>
      <c r="EJ186" s="514"/>
      <c r="EK186" s="514"/>
      <c r="EL186" s="514"/>
      <c r="EM186" s="514"/>
      <c r="EN186" s="514"/>
      <c r="EO186" s="514"/>
      <c r="EP186" s="514"/>
      <c r="EQ186" s="514"/>
      <c r="ER186" s="514"/>
      <c r="ES186" s="514"/>
      <c r="ET186" s="514"/>
      <c r="EU186" s="514"/>
      <c r="EV186" s="514"/>
      <c r="EW186" s="514"/>
      <c r="EX186" s="514"/>
      <c r="EY186" s="514"/>
      <c r="EZ186" s="514"/>
      <c r="FA186" s="514"/>
      <c r="FB186" s="514"/>
      <c r="FC186" s="514"/>
      <c r="FD186" s="514"/>
      <c r="FE186" s="514"/>
      <c r="FF186" s="514"/>
      <c r="FG186" s="514"/>
      <c r="FH186" s="514"/>
      <c r="FI186" s="514"/>
      <c r="FJ186" s="475"/>
      <c r="FK186" s="903"/>
      <c r="FL186" s="903"/>
      <c r="FM186" s="903"/>
      <c r="FN186" s="903"/>
      <c r="FO186" s="903"/>
      <c r="FP186" s="903"/>
      <c r="FQ186" s="903"/>
      <c r="FR186" s="903"/>
      <c r="FS186" s="903"/>
      <c r="FT186" s="903"/>
      <c r="FU186" s="903"/>
      <c r="FV186" s="903"/>
      <c r="FW186" s="903"/>
      <c r="FX186" s="903"/>
      <c r="FY186" s="903"/>
      <c r="FZ186" s="903"/>
      <c r="GA186" s="903"/>
      <c r="GB186" s="903"/>
      <c r="GC186" s="903"/>
      <c r="GD186" s="903"/>
      <c r="GE186" s="903"/>
      <c r="GF186" s="903"/>
      <c r="GG186" s="903"/>
      <c r="GH186" s="903"/>
      <c r="GI186" s="903"/>
      <c r="GJ186" s="903"/>
      <c r="GK186" s="903"/>
    </row>
    <row r="187" spans="1:193" ht="4.5" customHeight="1" x14ac:dyDescent="0.15">
      <c r="A187" s="826"/>
      <c r="B187" s="688"/>
      <c r="C187" s="688"/>
      <c r="D187" s="688"/>
      <c r="E187" s="688"/>
      <c r="F187" s="688"/>
      <c r="G187" s="688"/>
      <c r="H187" s="688"/>
      <c r="I187" s="688"/>
      <c r="J187" s="688"/>
      <c r="K187" s="845"/>
      <c r="L187" s="846"/>
      <c r="M187" s="846"/>
      <c r="N187" s="846"/>
      <c r="O187" s="846"/>
      <c r="P187" s="846"/>
      <c r="Q187" s="846"/>
      <c r="R187" s="847"/>
      <c r="S187" s="860"/>
      <c r="T187" s="602"/>
      <c r="U187" s="602"/>
      <c r="V187" s="602"/>
      <c r="W187" s="602"/>
      <c r="X187" s="602"/>
      <c r="Y187" s="602"/>
      <c r="Z187" s="602"/>
      <c r="AA187" s="602"/>
      <c r="AB187" s="602"/>
      <c r="AC187" s="602"/>
      <c r="AD187" s="602"/>
      <c r="AE187" s="602"/>
      <c r="AF187" s="602"/>
      <c r="AG187" s="602"/>
      <c r="AH187" s="609"/>
      <c r="AI187" s="884"/>
      <c r="AJ187" s="884"/>
      <c r="AK187" s="884"/>
      <c r="AL187" s="884"/>
      <c r="AM187" s="884"/>
      <c r="AN187" s="609"/>
      <c r="AO187" s="609"/>
      <c r="AP187" s="882"/>
      <c r="AQ187" s="882"/>
      <c r="AR187" s="882"/>
      <c r="AS187" s="609"/>
      <c r="AT187" s="609"/>
      <c r="AU187" s="882"/>
      <c r="AV187" s="882"/>
      <c r="AW187" s="882"/>
      <c r="AX187" s="884"/>
      <c r="AY187" s="884"/>
      <c r="AZ187" s="602"/>
      <c r="BA187" s="602"/>
      <c r="BB187" s="602"/>
      <c r="BC187" s="602"/>
      <c r="BD187" s="602"/>
      <c r="BE187" s="602"/>
      <c r="BF187" s="810"/>
      <c r="BG187" s="474"/>
      <c r="BH187" s="474"/>
      <c r="BI187" s="505"/>
      <c r="BJ187" s="505"/>
      <c r="BK187" s="505"/>
      <c r="BL187" s="505"/>
      <c r="BM187" s="505"/>
      <c r="BN187" s="505"/>
      <c r="BO187" s="505"/>
      <c r="BP187" s="505"/>
      <c r="BQ187" s="505"/>
      <c r="BR187" s="508"/>
      <c r="BS187" s="508"/>
      <c r="BT187" s="508"/>
      <c r="BU187" s="508"/>
      <c r="BV187" s="508"/>
      <c r="BW187" s="508"/>
      <c r="BX187" s="508"/>
      <c r="BY187" s="508"/>
      <c r="BZ187" s="508"/>
      <c r="CA187" s="508"/>
      <c r="CB187" s="508"/>
      <c r="CC187" s="508"/>
      <c r="CD187" s="508"/>
      <c r="CE187" s="508"/>
      <c r="CF187" s="508"/>
      <c r="CG187" s="508"/>
      <c r="CH187" s="508"/>
      <c r="CI187" s="508"/>
      <c r="CJ187" s="508"/>
      <c r="CK187" s="508"/>
      <c r="CL187" s="508"/>
      <c r="CM187" s="508"/>
      <c r="CN187" s="508"/>
      <c r="CO187" s="508"/>
      <c r="CP187" s="508"/>
      <c r="CQ187" s="508"/>
      <c r="CR187" s="508"/>
      <c r="EZ187" s="499"/>
      <c r="FA187" s="474"/>
      <c r="FB187" s="474"/>
      <c r="FC187" s="475"/>
      <c r="FF187" s="475"/>
      <c r="FG187" s="475"/>
      <c r="FH187" s="475"/>
      <c r="FI187" s="475"/>
      <c r="FJ187" s="475"/>
      <c r="FK187" s="903"/>
      <c r="FL187" s="903"/>
      <c r="FM187" s="903"/>
      <c r="FN187" s="903"/>
      <c r="FO187" s="903"/>
      <c r="FP187" s="903"/>
      <c r="FQ187" s="903"/>
      <c r="FR187" s="903"/>
      <c r="FS187" s="903"/>
      <c r="FT187" s="903"/>
      <c r="FU187" s="903"/>
      <c r="FV187" s="903"/>
      <c r="FW187" s="903"/>
      <c r="FX187" s="903"/>
      <c r="FY187" s="903"/>
      <c r="FZ187" s="903"/>
      <c r="GA187" s="903"/>
      <c r="GB187" s="903"/>
      <c r="GC187" s="903"/>
      <c r="GD187" s="903"/>
      <c r="GE187" s="903"/>
      <c r="GF187" s="903"/>
      <c r="GG187" s="903"/>
      <c r="GH187" s="903"/>
      <c r="GI187" s="903"/>
      <c r="GJ187" s="903"/>
      <c r="GK187" s="903"/>
    </row>
    <row r="188" spans="1:193" ht="4.5" customHeight="1" x14ac:dyDescent="0.15">
      <c r="A188" s="826"/>
      <c r="B188" s="688"/>
      <c r="C188" s="688"/>
      <c r="D188" s="688"/>
      <c r="E188" s="688"/>
      <c r="F188" s="688"/>
      <c r="G188" s="688"/>
      <c r="H188" s="688"/>
      <c r="I188" s="688"/>
      <c r="J188" s="688"/>
      <c r="K188" s="845"/>
      <c r="L188" s="846"/>
      <c r="M188" s="846"/>
      <c r="N188" s="846"/>
      <c r="O188" s="846"/>
      <c r="P188" s="846"/>
      <c r="Q188" s="846"/>
      <c r="R188" s="847"/>
      <c r="S188" s="860"/>
      <c r="T188" s="602"/>
      <c r="U188" s="602"/>
      <c r="V188" s="602"/>
      <c r="W188" s="602"/>
      <c r="X188" s="602"/>
      <c r="Y188" s="602"/>
      <c r="Z188" s="602"/>
      <c r="AA188" s="602"/>
      <c r="AB188" s="602"/>
      <c r="AC188" s="602"/>
      <c r="AD188" s="602"/>
      <c r="AE188" s="602"/>
      <c r="AF188" s="602"/>
      <c r="AG188" s="602"/>
      <c r="AH188" s="609"/>
      <c r="AI188" s="884"/>
      <c r="AJ188" s="884"/>
      <c r="AK188" s="884"/>
      <c r="AL188" s="884"/>
      <c r="AM188" s="884"/>
      <c r="AN188" s="609"/>
      <c r="AO188" s="609"/>
      <c r="AP188" s="882"/>
      <c r="AQ188" s="882"/>
      <c r="AR188" s="882"/>
      <c r="AS188" s="609"/>
      <c r="AT188" s="609"/>
      <c r="AU188" s="882"/>
      <c r="AV188" s="882"/>
      <c r="AW188" s="882"/>
      <c r="AX188" s="884"/>
      <c r="AY188" s="884"/>
      <c r="AZ188" s="602"/>
      <c r="BA188" s="602"/>
      <c r="BB188" s="602"/>
      <c r="BC188" s="602"/>
      <c r="BD188" s="602"/>
      <c r="BE188" s="602"/>
      <c r="BF188" s="810"/>
      <c r="BG188" s="474"/>
      <c r="BH188" s="474"/>
      <c r="BI188" s="505"/>
      <c r="BJ188" s="505"/>
      <c r="BK188" s="505"/>
      <c r="BL188" s="505"/>
      <c r="BM188" s="505"/>
      <c r="BN188" s="505"/>
      <c r="BO188" s="505"/>
      <c r="BP188" s="505"/>
      <c r="BQ188" s="505"/>
      <c r="BR188" s="508"/>
      <c r="BS188" s="508"/>
      <c r="BT188" s="508"/>
      <c r="BU188" s="508"/>
      <c r="BV188" s="508"/>
      <c r="BW188" s="508"/>
      <c r="BX188" s="508"/>
      <c r="BY188" s="508"/>
      <c r="BZ188" s="508"/>
      <c r="CA188" s="508"/>
      <c r="CB188" s="508"/>
      <c r="CC188" s="508"/>
      <c r="CD188" s="508"/>
      <c r="CE188" s="508"/>
      <c r="CF188" s="508"/>
      <c r="CG188" s="508"/>
      <c r="CH188" s="508"/>
      <c r="CI188" s="508"/>
      <c r="CJ188" s="508"/>
      <c r="CK188" s="508"/>
      <c r="CL188" s="508"/>
      <c r="CM188" s="508"/>
      <c r="CN188" s="508"/>
      <c r="CO188" s="508"/>
      <c r="CP188" s="508"/>
      <c r="CQ188" s="508"/>
      <c r="CR188" s="508"/>
      <c r="EZ188" s="499"/>
      <c r="FA188" s="474"/>
      <c r="FB188" s="474"/>
      <c r="FC188" s="475"/>
      <c r="FF188" s="475"/>
      <c r="FG188" s="475"/>
      <c r="FH188" s="475"/>
      <c r="FI188" s="475"/>
      <c r="FJ188" s="475"/>
      <c r="FK188" s="903"/>
      <c r="FL188" s="903"/>
      <c r="FM188" s="903"/>
      <c r="FN188" s="903"/>
      <c r="FO188" s="903"/>
      <c r="FP188" s="903"/>
      <c r="FQ188" s="903"/>
      <c r="FR188" s="903"/>
      <c r="FS188" s="903"/>
      <c r="FT188" s="903"/>
      <c r="FU188" s="903"/>
      <c r="FV188" s="903"/>
      <c r="FW188" s="903"/>
      <c r="FX188" s="903"/>
      <c r="FY188" s="903"/>
      <c r="FZ188" s="903"/>
      <c r="GA188" s="903"/>
      <c r="GB188" s="903"/>
      <c r="GC188" s="903"/>
      <c r="GD188" s="903"/>
      <c r="GE188" s="903"/>
      <c r="GF188" s="903"/>
      <c r="GG188" s="903"/>
      <c r="GH188" s="903"/>
      <c r="GI188" s="903"/>
      <c r="GJ188" s="903"/>
      <c r="GK188" s="903"/>
    </row>
    <row r="189" spans="1:193" ht="4.5" customHeight="1" x14ac:dyDescent="0.15">
      <c r="A189" s="826"/>
      <c r="B189" s="688"/>
      <c r="C189" s="688"/>
      <c r="D189" s="688"/>
      <c r="E189" s="688"/>
      <c r="F189" s="688"/>
      <c r="G189" s="688"/>
      <c r="H189" s="688"/>
      <c r="I189" s="688"/>
      <c r="J189" s="688"/>
      <c r="K189" s="848"/>
      <c r="L189" s="849"/>
      <c r="M189" s="849"/>
      <c r="N189" s="849"/>
      <c r="O189" s="849"/>
      <c r="P189" s="849"/>
      <c r="Q189" s="849"/>
      <c r="R189" s="850"/>
      <c r="S189" s="867"/>
      <c r="T189" s="868"/>
      <c r="U189" s="868"/>
      <c r="V189" s="868"/>
      <c r="W189" s="868"/>
      <c r="X189" s="868"/>
      <c r="Y189" s="868"/>
      <c r="Z189" s="868"/>
      <c r="AA189" s="868"/>
      <c r="AB189" s="868"/>
      <c r="AC189" s="868"/>
      <c r="AD189" s="868"/>
      <c r="AE189" s="868"/>
      <c r="AF189" s="868"/>
      <c r="AG189" s="868"/>
      <c r="AH189" s="864"/>
      <c r="AI189" s="887"/>
      <c r="AJ189" s="887"/>
      <c r="AK189" s="887"/>
      <c r="AL189" s="887"/>
      <c r="AM189" s="887"/>
      <c r="AN189" s="864"/>
      <c r="AO189" s="864"/>
      <c r="AP189" s="890"/>
      <c r="AQ189" s="890"/>
      <c r="AR189" s="890"/>
      <c r="AS189" s="864"/>
      <c r="AT189" s="864"/>
      <c r="AU189" s="890"/>
      <c r="AV189" s="890"/>
      <c r="AW189" s="890"/>
      <c r="AX189" s="887"/>
      <c r="AY189" s="887"/>
      <c r="AZ189" s="868"/>
      <c r="BA189" s="868"/>
      <c r="BB189" s="868"/>
      <c r="BC189" s="868"/>
      <c r="BD189" s="868"/>
      <c r="BE189" s="868"/>
      <c r="BF189" s="811"/>
      <c r="BG189" s="474"/>
      <c r="BH189" s="474"/>
      <c r="BI189" s="505"/>
      <c r="BJ189" s="505"/>
      <c r="BK189" s="505"/>
      <c r="BL189" s="505"/>
      <c r="BM189" s="505"/>
      <c r="BN189" s="505"/>
      <c r="BO189" s="505"/>
      <c r="BP189" s="505"/>
      <c r="BQ189" s="505"/>
      <c r="BR189" s="508"/>
      <c r="BS189" s="508"/>
      <c r="BT189" s="508"/>
      <c r="BU189" s="508"/>
      <c r="BV189" s="508"/>
      <c r="BW189" s="508"/>
      <c r="BX189" s="508"/>
      <c r="BY189" s="508"/>
      <c r="BZ189" s="508"/>
      <c r="CA189" s="508"/>
      <c r="CB189" s="508"/>
      <c r="CC189" s="508"/>
      <c r="CD189" s="508"/>
      <c r="CE189" s="508"/>
      <c r="CF189" s="508"/>
      <c r="CG189" s="508"/>
      <c r="CH189" s="508"/>
      <c r="CI189" s="508"/>
      <c r="CJ189" s="508"/>
      <c r="CK189" s="508"/>
      <c r="CL189" s="508"/>
      <c r="CM189" s="508"/>
      <c r="CN189" s="508"/>
      <c r="CO189" s="508"/>
      <c r="CP189" s="508"/>
      <c r="CQ189" s="508"/>
      <c r="CR189" s="508"/>
      <c r="EZ189" s="499"/>
      <c r="FA189" s="474"/>
      <c r="FB189" s="474"/>
      <c r="FC189" s="482"/>
      <c r="FD189" s="478"/>
      <c r="FE189" s="478"/>
      <c r="FF189" s="478"/>
      <c r="FG189" s="478"/>
      <c r="FH189" s="478"/>
      <c r="FI189" s="478"/>
      <c r="FJ189" s="475"/>
      <c r="FK189" s="904"/>
      <c r="FL189" s="904"/>
      <c r="FM189" s="904"/>
      <c r="FN189" s="904"/>
      <c r="FO189" s="904"/>
      <c r="FP189" s="904"/>
      <c r="FQ189" s="904"/>
      <c r="FR189" s="904"/>
      <c r="FS189" s="904"/>
      <c r="FT189" s="904"/>
      <c r="FU189" s="904"/>
      <c r="FV189" s="904"/>
      <c r="FW189" s="904"/>
      <c r="FX189" s="904"/>
      <c r="FY189" s="904"/>
      <c r="FZ189" s="904"/>
      <c r="GA189" s="904"/>
      <c r="GB189" s="904"/>
      <c r="GC189" s="904"/>
      <c r="GD189" s="904"/>
      <c r="GE189" s="904"/>
      <c r="GF189" s="904"/>
      <c r="GG189" s="904"/>
      <c r="GH189" s="904"/>
      <c r="GI189" s="904"/>
      <c r="GJ189" s="904"/>
      <c r="GK189" s="904"/>
    </row>
    <row r="190" spans="1:193" ht="4.5" customHeight="1" x14ac:dyDescent="0.15">
      <c r="A190" s="826"/>
      <c r="B190" s="688"/>
      <c r="C190" s="688"/>
      <c r="D190" s="688"/>
      <c r="E190" s="688"/>
      <c r="F190" s="688"/>
      <c r="G190" s="688"/>
      <c r="H190" s="688"/>
      <c r="I190" s="688"/>
      <c r="J190" s="688"/>
      <c r="K190" s="851" t="s">
        <v>243</v>
      </c>
      <c r="L190" s="852"/>
      <c r="M190" s="852"/>
      <c r="N190" s="852"/>
      <c r="O190" s="852"/>
      <c r="P190" s="852"/>
      <c r="Q190" s="852"/>
      <c r="R190" s="853"/>
      <c r="S190" s="833" t="s">
        <v>21</v>
      </c>
      <c r="T190" s="833"/>
      <c r="U190" s="833"/>
      <c r="V190" s="833"/>
      <c r="W190" s="833"/>
      <c r="X190" s="833"/>
      <c r="Y190" s="833"/>
      <c r="Z190" s="869" t="str">
        <f>IF(CK153=1,入力シート!$F$95,"")</f>
        <v/>
      </c>
      <c r="AA190" s="870"/>
      <c r="AB190" s="870"/>
      <c r="AC190" s="870"/>
      <c r="AD190" s="870"/>
      <c r="AE190" s="870"/>
      <c r="AF190" s="870"/>
      <c r="AG190" s="870"/>
      <c r="AH190" s="870"/>
      <c r="AI190" s="870"/>
      <c r="AJ190" s="870"/>
      <c r="AK190" s="870"/>
      <c r="AL190" s="870"/>
      <c r="AM190" s="870"/>
      <c r="AN190" s="870"/>
      <c r="AO190" s="870"/>
      <c r="AP190" s="870"/>
      <c r="AQ190" s="870"/>
      <c r="AR190" s="870"/>
      <c r="AS190" s="870"/>
      <c r="AT190" s="870"/>
      <c r="AU190" s="870"/>
      <c r="AV190" s="870"/>
      <c r="AW190" s="870"/>
      <c r="AX190" s="873" t="str">
        <f>IF($Z$190="","( 　年在学)",入力シート!$G$95)</f>
        <v>( 　年在学)</v>
      </c>
      <c r="AY190" s="873"/>
      <c r="AZ190" s="873"/>
      <c r="BA190" s="873"/>
      <c r="BB190" s="873"/>
      <c r="BC190" s="873"/>
      <c r="BD190" s="873"/>
      <c r="BE190" s="873"/>
      <c r="BF190" s="874"/>
      <c r="BG190" s="474"/>
      <c r="BH190" s="474"/>
      <c r="BI190" s="505"/>
      <c r="BJ190" s="505"/>
      <c r="BK190" s="505"/>
      <c r="BL190" s="505"/>
      <c r="BM190" s="505"/>
      <c r="BN190" s="505"/>
      <c r="BO190" s="505"/>
      <c r="BP190" s="505"/>
      <c r="BQ190" s="505"/>
      <c r="BR190" s="508"/>
      <c r="BS190" s="508"/>
      <c r="BT190" s="508"/>
      <c r="BU190" s="508"/>
      <c r="BV190" s="508"/>
      <c r="BW190" s="508"/>
      <c r="BX190" s="508"/>
      <c r="BY190" s="508"/>
      <c r="BZ190" s="508"/>
      <c r="CA190" s="508"/>
      <c r="CB190" s="508"/>
      <c r="CC190" s="508"/>
      <c r="CD190" s="508"/>
      <c r="CE190" s="508"/>
      <c r="CF190" s="508"/>
      <c r="CG190" s="508"/>
      <c r="CH190" s="508"/>
      <c r="CI190" s="508"/>
      <c r="CJ190" s="508"/>
      <c r="CK190" s="508"/>
      <c r="CL190" s="508"/>
      <c r="CM190" s="508"/>
      <c r="CN190" s="508"/>
      <c r="CO190" s="508"/>
      <c r="CP190" s="508"/>
      <c r="CQ190" s="508"/>
      <c r="CR190" s="508"/>
      <c r="EZ190" s="499"/>
      <c r="FA190" s="474"/>
      <c r="FB190" s="474"/>
      <c r="FC190" s="478"/>
      <c r="FD190" s="478"/>
      <c r="FE190" s="478"/>
      <c r="FF190" s="478"/>
      <c r="FG190" s="478"/>
      <c r="FH190" s="478"/>
      <c r="FI190" s="478"/>
      <c r="FJ190" s="478"/>
      <c r="FK190" s="1456" t="str">
        <f>IF(入力シート!$C$116="","",入力シート!$C$116)</f>
        <v/>
      </c>
      <c r="FL190" s="1456"/>
      <c r="FM190" s="1456"/>
      <c r="FN190" s="1456"/>
      <c r="FO190" s="1456"/>
      <c r="FP190" s="1456"/>
      <c r="FQ190" s="1456"/>
      <c r="FR190" s="1456"/>
      <c r="FS190" s="1456"/>
      <c r="FT190" s="1456"/>
      <c r="FU190" s="1456"/>
      <c r="FV190" s="1456"/>
      <c r="FW190" s="1456"/>
      <c r="FX190" s="1456"/>
      <c r="FY190" s="1456"/>
      <c r="FZ190" s="1456"/>
      <c r="GA190" s="1456"/>
      <c r="GB190" s="1456"/>
      <c r="GC190" s="1456"/>
      <c r="GD190" s="1456"/>
      <c r="GE190" s="1456"/>
      <c r="GF190" s="1456"/>
      <c r="GG190" s="1456"/>
      <c r="GH190" s="1456"/>
      <c r="GI190" s="1456"/>
      <c r="GJ190" s="1456"/>
      <c r="GK190" s="1456"/>
    </row>
    <row r="191" spans="1:193" ht="4.5" customHeight="1" x14ac:dyDescent="0.15">
      <c r="A191" s="826"/>
      <c r="B191" s="688"/>
      <c r="C191" s="688"/>
      <c r="D191" s="688"/>
      <c r="E191" s="688"/>
      <c r="F191" s="688"/>
      <c r="G191" s="688"/>
      <c r="H191" s="688"/>
      <c r="I191" s="688"/>
      <c r="J191" s="688"/>
      <c r="K191" s="854"/>
      <c r="L191" s="855"/>
      <c r="M191" s="855"/>
      <c r="N191" s="855"/>
      <c r="O191" s="855"/>
      <c r="P191" s="855"/>
      <c r="Q191" s="855"/>
      <c r="R191" s="856"/>
      <c r="S191" s="834"/>
      <c r="T191" s="834"/>
      <c r="U191" s="834"/>
      <c r="V191" s="834"/>
      <c r="W191" s="834"/>
      <c r="X191" s="834"/>
      <c r="Y191" s="834"/>
      <c r="Z191" s="871"/>
      <c r="AA191" s="871"/>
      <c r="AB191" s="871"/>
      <c r="AC191" s="871"/>
      <c r="AD191" s="871"/>
      <c r="AE191" s="871"/>
      <c r="AF191" s="871"/>
      <c r="AG191" s="871"/>
      <c r="AH191" s="871"/>
      <c r="AI191" s="871"/>
      <c r="AJ191" s="871"/>
      <c r="AK191" s="871"/>
      <c r="AL191" s="871"/>
      <c r="AM191" s="871"/>
      <c r="AN191" s="871"/>
      <c r="AO191" s="871"/>
      <c r="AP191" s="871"/>
      <c r="AQ191" s="871"/>
      <c r="AR191" s="871"/>
      <c r="AS191" s="871"/>
      <c r="AT191" s="871"/>
      <c r="AU191" s="871"/>
      <c r="AV191" s="871"/>
      <c r="AW191" s="871"/>
      <c r="AX191" s="875"/>
      <c r="AY191" s="875"/>
      <c r="AZ191" s="875"/>
      <c r="BA191" s="875"/>
      <c r="BB191" s="875"/>
      <c r="BC191" s="875"/>
      <c r="BD191" s="875"/>
      <c r="BE191" s="875"/>
      <c r="BF191" s="876"/>
      <c r="BG191" s="474"/>
      <c r="BH191" s="474"/>
      <c r="BI191" s="505"/>
      <c r="BJ191" s="505"/>
      <c r="BK191" s="505"/>
      <c r="BL191" s="505"/>
      <c r="BM191" s="505"/>
      <c r="BN191" s="505"/>
      <c r="BO191" s="505"/>
      <c r="BP191" s="505"/>
      <c r="BQ191" s="505"/>
      <c r="BR191" s="508"/>
      <c r="BS191" s="508"/>
      <c r="BT191" s="508"/>
      <c r="BU191" s="508"/>
      <c r="BV191" s="508"/>
      <c r="BW191" s="508"/>
      <c r="BX191" s="508"/>
      <c r="BY191" s="508"/>
      <c r="BZ191" s="508"/>
      <c r="CA191" s="508"/>
      <c r="CB191" s="508"/>
      <c r="CC191" s="508"/>
      <c r="CD191" s="508"/>
      <c r="CE191" s="508"/>
      <c r="CF191" s="508"/>
      <c r="CG191" s="508"/>
      <c r="CH191" s="508"/>
      <c r="CI191" s="508"/>
      <c r="CJ191" s="508"/>
      <c r="CK191" s="508"/>
      <c r="CL191" s="508"/>
      <c r="CM191" s="508"/>
      <c r="CN191" s="508"/>
      <c r="CO191" s="508"/>
      <c r="CP191" s="508"/>
      <c r="CQ191" s="508"/>
      <c r="CR191" s="508"/>
      <c r="EZ191" s="499"/>
      <c r="FA191" s="474"/>
      <c r="FB191" s="474"/>
      <c r="FC191" s="478"/>
      <c r="FD191" s="478"/>
      <c r="FE191" s="478"/>
      <c r="FF191" s="478"/>
      <c r="FG191" s="478"/>
      <c r="FH191" s="478"/>
      <c r="FI191" s="478"/>
      <c r="FJ191" s="478"/>
      <c r="FK191" s="903"/>
      <c r="FL191" s="903"/>
      <c r="FM191" s="903"/>
      <c r="FN191" s="903"/>
      <c r="FO191" s="903"/>
      <c r="FP191" s="903"/>
      <c r="FQ191" s="903"/>
      <c r="FR191" s="903"/>
      <c r="FS191" s="903"/>
      <c r="FT191" s="903"/>
      <c r="FU191" s="903"/>
      <c r="FV191" s="903"/>
      <c r="FW191" s="903"/>
      <c r="FX191" s="903"/>
      <c r="FY191" s="903"/>
      <c r="FZ191" s="903"/>
      <c r="GA191" s="903"/>
      <c r="GB191" s="903"/>
      <c r="GC191" s="903"/>
      <c r="GD191" s="903"/>
      <c r="GE191" s="903"/>
      <c r="GF191" s="903"/>
      <c r="GG191" s="903"/>
      <c r="GH191" s="903"/>
      <c r="GI191" s="903"/>
      <c r="GJ191" s="903"/>
      <c r="GK191" s="903"/>
    </row>
    <row r="192" spans="1:193" ht="4.5" customHeight="1" x14ac:dyDescent="0.15">
      <c r="A192" s="826"/>
      <c r="B192" s="688"/>
      <c r="C192" s="688"/>
      <c r="D192" s="688"/>
      <c r="E192" s="688"/>
      <c r="F192" s="688"/>
      <c r="G192" s="688"/>
      <c r="H192" s="688"/>
      <c r="I192" s="688"/>
      <c r="J192" s="688"/>
      <c r="K192" s="854"/>
      <c r="L192" s="855"/>
      <c r="M192" s="855"/>
      <c r="N192" s="855"/>
      <c r="O192" s="855"/>
      <c r="P192" s="855"/>
      <c r="Q192" s="855"/>
      <c r="R192" s="856"/>
      <c r="S192" s="834"/>
      <c r="T192" s="834"/>
      <c r="U192" s="834"/>
      <c r="V192" s="834"/>
      <c r="W192" s="834"/>
      <c r="X192" s="834"/>
      <c r="Y192" s="834"/>
      <c r="Z192" s="871"/>
      <c r="AA192" s="871"/>
      <c r="AB192" s="871"/>
      <c r="AC192" s="871"/>
      <c r="AD192" s="871"/>
      <c r="AE192" s="871"/>
      <c r="AF192" s="871"/>
      <c r="AG192" s="871"/>
      <c r="AH192" s="871"/>
      <c r="AI192" s="871"/>
      <c r="AJ192" s="871"/>
      <c r="AK192" s="871"/>
      <c r="AL192" s="871"/>
      <c r="AM192" s="871"/>
      <c r="AN192" s="871"/>
      <c r="AO192" s="871"/>
      <c r="AP192" s="871"/>
      <c r="AQ192" s="871"/>
      <c r="AR192" s="871"/>
      <c r="AS192" s="871"/>
      <c r="AT192" s="871"/>
      <c r="AU192" s="871"/>
      <c r="AV192" s="871"/>
      <c r="AW192" s="871"/>
      <c r="AX192" s="875"/>
      <c r="AY192" s="875"/>
      <c r="AZ192" s="875"/>
      <c r="BA192" s="875"/>
      <c r="BB192" s="875"/>
      <c r="BC192" s="875"/>
      <c r="BD192" s="875"/>
      <c r="BE192" s="875"/>
      <c r="BF192" s="876"/>
      <c r="BG192" s="474"/>
      <c r="BH192" s="474"/>
      <c r="BI192" s="505"/>
      <c r="BJ192" s="505"/>
      <c r="BK192" s="505"/>
      <c r="BL192" s="505"/>
      <c r="BM192" s="505"/>
      <c r="BN192" s="505"/>
      <c r="BO192" s="505"/>
      <c r="BP192" s="505"/>
      <c r="BQ192" s="505"/>
      <c r="BR192" s="508"/>
      <c r="BS192" s="508"/>
      <c r="BT192" s="508"/>
      <c r="BU192" s="508"/>
      <c r="BV192" s="508"/>
      <c r="BW192" s="508"/>
      <c r="BX192" s="508"/>
      <c r="BY192" s="508"/>
      <c r="BZ192" s="508"/>
      <c r="CA192" s="508"/>
      <c r="CB192" s="508"/>
      <c r="CC192" s="508"/>
      <c r="CD192" s="508"/>
      <c r="CE192" s="508"/>
      <c r="CF192" s="508"/>
      <c r="CG192" s="508"/>
      <c r="CH192" s="508"/>
      <c r="CI192" s="508"/>
      <c r="CJ192" s="508"/>
      <c r="CK192" s="508"/>
      <c r="CL192" s="508"/>
      <c r="CM192" s="508"/>
      <c r="CN192" s="508"/>
      <c r="CO192" s="508"/>
      <c r="CP192" s="508"/>
      <c r="CQ192" s="508"/>
      <c r="CR192" s="508"/>
      <c r="EZ192" s="499"/>
      <c r="FA192" s="474"/>
      <c r="FB192" s="474"/>
      <c r="FC192" s="478"/>
      <c r="FJ192" s="478"/>
      <c r="FK192" s="903"/>
      <c r="FL192" s="903"/>
      <c r="FM192" s="903"/>
      <c r="FN192" s="903"/>
      <c r="FO192" s="903"/>
      <c r="FP192" s="903"/>
      <c r="FQ192" s="903"/>
      <c r="FR192" s="903"/>
      <c r="FS192" s="903"/>
      <c r="FT192" s="903"/>
      <c r="FU192" s="903"/>
      <c r="FV192" s="903"/>
      <c r="FW192" s="903"/>
      <c r="FX192" s="903"/>
      <c r="FY192" s="903"/>
      <c r="FZ192" s="903"/>
      <c r="GA192" s="903"/>
      <c r="GB192" s="903"/>
      <c r="GC192" s="903"/>
      <c r="GD192" s="903"/>
      <c r="GE192" s="903"/>
      <c r="GF192" s="903"/>
      <c r="GG192" s="903"/>
      <c r="GH192" s="903"/>
      <c r="GI192" s="903"/>
      <c r="GJ192" s="903"/>
      <c r="GK192" s="903"/>
    </row>
    <row r="193" spans="1:193" ht="4.5" customHeight="1" x14ac:dyDescent="0.15">
      <c r="A193" s="826"/>
      <c r="B193" s="688"/>
      <c r="C193" s="688"/>
      <c r="D193" s="688"/>
      <c r="E193" s="688"/>
      <c r="F193" s="688"/>
      <c r="G193" s="688"/>
      <c r="H193" s="688"/>
      <c r="I193" s="688"/>
      <c r="J193" s="688"/>
      <c r="K193" s="854"/>
      <c r="L193" s="855"/>
      <c r="M193" s="855"/>
      <c r="N193" s="855"/>
      <c r="O193" s="855"/>
      <c r="P193" s="855"/>
      <c r="Q193" s="855"/>
      <c r="R193" s="856"/>
      <c r="S193" s="834"/>
      <c r="T193" s="834"/>
      <c r="U193" s="834"/>
      <c r="V193" s="834"/>
      <c r="W193" s="834"/>
      <c r="X193" s="834"/>
      <c r="Y193" s="834"/>
      <c r="Z193" s="871"/>
      <c r="AA193" s="871"/>
      <c r="AB193" s="871"/>
      <c r="AC193" s="871"/>
      <c r="AD193" s="871"/>
      <c r="AE193" s="871"/>
      <c r="AF193" s="871"/>
      <c r="AG193" s="871"/>
      <c r="AH193" s="871"/>
      <c r="AI193" s="871"/>
      <c r="AJ193" s="871"/>
      <c r="AK193" s="871"/>
      <c r="AL193" s="871"/>
      <c r="AM193" s="871"/>
      <c r="AN193" s="871"/>
      <c r="AO193" s="871"/>
      <c r="AP193" s="871"/>
      <c r="AQ193" s="871"/>
      <c r="AR193" s="871"/>
      <c r="AS193" s="871"/>
      <c r="AT193" s="871"/>
      <c r="AU193" s="871"/>
      <c r="AV193" s="871"/>
      <c r="AW193" s="871"/>
      <c r="AX193" s="875"/>
      <c r="AY193" s="875"/>
      <c r="AZ193" s="875"/>
      <c r="BA193" s="875"/>
      <c r="BB193" s="875"/>
      <c r="BC193" s="875"/>
      <c r="BD193" s="875"/>
      <c r="BE193" s="875"/>
      <c r="BF193" s="876"/>
      <c r="BG193" s="474"/>
      <c r="BH193" s="474"/>
      <c r="BI193" s="505"/>
      <c r="BJ193" s="505"/>
      <c r="BK193" s="505"/>
      <c r="BL193" s="505"/>
      <c r="BM193" s="505"/>
      <c r="BN193" s="505"/>
      <c r="BO193" s="505"/>
      <c r="BP193" s="505"/>
      <c r="BQ193" s="505"/>
      <c r="BR193" s="508"/>
      <c r="BS193" s="508"/>
      <c r="BT193" s="508"/>
      <c r="BU193" s="508"/>
      <c r="BV193" s="508"/>
      <c r="BW193" s="508"/>
      <c r="BX193" s="508"/>
      <c r="BY193" s="508"/>
      <c r="BZ193" s="508"/>
      <c r="CA193" s="508"/>
      <c r="CB193" s="508"/>
      <c r="CC193" s="508"/>
      <c r="CD193" s="508"/>
      <c r="CE193" s="508"/>
      <c r="CF193" s="508"/>
      <c r="CG193" s="508"/>
      <c r="CH193" s="508"/>
      <c r="CI193" s="508"/>
      <c r="CJ193" s="508"/>
      <c r="CK193" s="508"/>
      <c r="CL193" s="508"/>
      <c r="CM193" s="508"/>
      <c r="CN193" s="508"/>
      <c r="CO193" s="508"/>
      <c r="CP193" s="508"/>
      <c r="CQ193" s="508"/>
      <c r="CR193" s="508"/>
      <c r="FA193" s="474"/>
      <c r="FJ193" s="478"/>
      <c r="FK193" s="903"/>
      <c r="FL193" s="903"/>
      <c r="FM193" s="903"/>
      <c r="FN193" s="903"/>
      <c r="FO193" s="903"/>
      <c r="FP193" s="903"/>
      <c r="FQ193" s="903"/>
      <c r="FR193" s="903"/>
      <c r="FS193" s="903"/>
      <c r="FT193" s="903"/>
      <c r="FU193" s="903"/>
      <c r="FV193" s="903"/>
      <c r="FW193" s="903"/>
      <c r="FX193" s="903"/>
      <c r="FY193" s="903"/>
      <c r="FZ193" s="903"/>
      <c r="GA193" s="903"/>
      <c r="GB193" s="903"/>
      <c r="GC193" s="903"/>
      <c r="GD193" s="903"/>
      <c r="GE193" s="903"/>
      <c r="GF193" s="903"/>
      <c r="GG193" s="903"/>
      <c r="GH193" s="903"/>
      <c r="GI193" s="903"/>
      <c r="GJ193" s="903"/>
      <c r="GK193" s="903"/>
    </row>
    <row r="194" spans="1:193" ht="4.5" customHeight="1" x14ac:dyDescent="0.15">
      <c r="A194" s="827"/>
      <c r="B194" s="828"/>
      <c r="C194" s="828"/>
      <c r="D194" s="828"/>
      <c r="E194" s="828"/>
      <c r="F194" s="828"/>
      <c r="G194" s="828"/>
      <c r="H194" s="828"/>
      <c r="I194" s="828"/>
      <c r="J194" s="828"/>
      <c r="K194" s="857"/>
      <c r="L194" s="858"/>
      <c r="M194" s="858"/>
      <c r="N194" s="858"/>
      <c r="O194" s="858"/>
      <c r="P194" s="858"/>
      <c r="Q194" s="858"/>
      <c r="R194" s="859"/>
      <c r="S194" s="835"/>
      <c r="T194" s="835"/>
      <c r="U194" s="835"/>
      <c r="V194" s="835"/>
      <c r="W194" s="835"/>
      <c r="X194" s="835"/>
      <c r="Y194" s="835"/>
      <c r="Z194" s="872"/>
      <c r="AA194" s="872"/>
      <c r="AB194" s="872"/>
      <c r="AC194" s="872"/>
      <c r="AD194" s="872"/>
      <c r="AE194" s="872"/>
      <c r="AF194" s="872"/>
      <c r="AG194" s="872"/>
      <c r="AH194" s="872"/>
      <c r="AI194" s="872"/>
      <c r="AJ194" s="872"/>
      <c r="AK194" s="872"/>
      <c r="AL194" s="872"/>
      <c r="AM194" s="872"/>
      <c r="AN194" s="872"/>
      <c r="AO194" s="872"/>
      <c r="AP194" s="872"/>
      <c r="AQ194" s="872"/>
      <c r="AR194" s="872"/>
      <c r="AS194" s="872"/>
      <c r="AT194" s="872"/>
      <c r="AU194" s="872"/>
      <c r="AV194" s="872"/>
      <c r="AW194" s="872"/>
      <c r="AX194" s="877"/>
      <c r="AY194" s="877"/>
      <c r="AZ194" s="877"/>
      <c r="BA194" s="877"/>
      <c r="BB194" s="877"/>
      <c r="BC194" s="877"/>
      <c r="BD194" s="877"/>
      <c r="BE194" s="877"/>
      <c r="BF194" s="878"/>
      <c r="BG194" s="474"/>
      <c r="BH194" s="474"/>
      <c r="BI194" s="505"/>
      <c r="BJ194" s="505"/>
      <c r="BK194" s="505"/>
      <c r="BL194" s="505"/>
      <c r="BM194" s="505"/>
      <c r="BN194" s="505"/>
      <c r="BO194" s="505"/>
      <c r="BP194" s="505"/>
      <c r="BQ194" s="505"/>
      <c r="BR194" s="505"/>
      <c r="BS194" s="505"/>
      <c r="BT194" s="505"/>
      <c r="BU194" s="505"/>
      <c r="BV194" s="505"/>
      <c r="BW194" s="505"/>
      <c r="BX194" s="505"/>
      <c r="BY194" s="505"/>
      <c r="BZ194" s="505"/>
      <c r="CA194" s="505"/>
      <c r="CB194" s="505"/>
      <c r="CC194" s="505"/>
      <c r="CD194" s="505"/>
      <c r="CE194" s="505"/>
      <c r="CF194" s="505"/>
      <c r="CG194" s="505"/>
      <c r="CH194" s="505"/>
      <c r="CI194" s="505"/>
      <c r="CJ194" s="505"/>
      <c r="CK194" s="505"/>
      <c r="CL194" s="505"/>
      <c r="CM194" s="505"/>
      <c r="CN194" s="505"/>
      <c r="CO194" s="505"/>
      <c r="CP194" s="505"/>
      <c r="CQ194" s="505"/>
      <c r="CR194" s="505"/>
      <c r="FK194" s="904"/>
      <c r="FL194" s="904"/>
      <c r="FM194" s="904"/>
      <c r="FN194" s="904"/>
      <c r="FO194" s="904"/>
      <c r="FP194" s="904"/>
      <c r="FQ194" s="904"/>
      <c r="FR194" s="904"/>
      <c r="FS194" s="904"/>
      <c r="FT194" s="904"/>
      <c r="FU194" s="904"/>
      <c r="FV194" s="904"/>
      <c r="FW194" s="904"/>
      <c r="FX194" s="904"/>
      <c r="FY194" s="904"/>
      <c r="FZ194" s="904"/>
      <c r="GA194" s="904"/>
      <c r="GB194" s="904"/>
      <c r="GC194" s="904"/>
      <c r="GD194" s="904"/>
      <c r="GE194" s="904"/>
      <c r="GF194" s="904"/>
      <c r="GG194" s="904"/>
      <c r="GH194" s="904"/>
      <c r="GI194" s="904"/>
      <c r="GJ194" s="904"/>
      <c r="GK194" s="904"/>
    </row>
    <row r="195" spans="1:193" ht="4.5" customHeight="1" x14ac:dyDescent="0.15">
      <c r="BR195" s="469"/>
      <c r="BS195" s="469"/>
      <c r="BT195" s="469"/>
      <c r="BU195" s="469"/>
      <c r="BV195" s="469"/>
      <c r="BW195" s="469"/>
      <c r="BX195" s="469"/>
      <c r="BY195" s="469"/>
      <c r="BZ195" s="469"/>
      <c r="CA195" s="469"/>
      <c r="CB195" s="469"/>
      <c r="CC195" s="469"/>
      <c r="CD195" s="469"/>
      <c r="CE195" s="469"/>
      <c r="CF195" s="469"/>
      <c r="CG195" s="469"/>
      <c r="CH195" s="469"/>
      <c r="CI195" s="469"/>
      <c r="CJ195" s="469"/>
      <c r="CK195" s="469"/>
      <c r="CL195" s="469"/>
      <c r="CM195" s="469"/>
      <c r="CN195" s="469"/>
      <c r="CO195" s="469"/>
      <c r="CP195" s="469"/>
      <c r="CQ195" s="469"/>
      <c r="CR195" s="469"/>
    </row>
  </sheetData>
  <sheetProtection algorithmName="SHA-512" hashValue="W5baSeTFwSmGyS/wwHuPfm8RQNgkufmEvlp5RyNE3AbdPks2mozXn6m1Rv7kygV4qlyvbwwAXM8dhfk/6Bmlvg==" saltValue="8MbJtTm/K1u79ELA3hbW+Q==" spinCount="100000" sheet="1" objects="1" scenarios="1" selectLockedCells="1"/>
  <mergeCells count="506">
    <mergeCell ref="CT1:EL3"/>
    <mergeCell ref="CT4:DA23"/>
    <mergeCell ref="DB4:DG6"/>
    <mergeCell ref="DH4:EF6"/>
    <mergeCell ref="FD4:FI6"/>
    <mergeCell ref="EX15:FI19"/>
    <mergeCell ref="EF20:FI23"/>
    <mergeCell ref="A1:O5"/>
    <mergeCell ref="P1:U5"/>
    <mergeCell ref="V1:Y5"/>
    <mergeCell ref="Z1:AE5"/>
    <mergeCell ref="AF1:AH5"/>
    <mergeCell ref="AI1:BX5"/>
    <mergeCell ref="EL13:EW14"/>
    <mergeCell ref="EX13:FI14"/>
    <mergeCell ref="A15:H17"/>
    <mergeCell ref="I15:AR17"/>
    <mergeCell ref="AS15:AZ19"/>
    <mergeCell ref="BA15:BX19"/>
    <mergeCell ref="EL15:EW19"/>
    <mergeCell ref="A18:H24"/>
    <mergeCell ref="I18:AR24"/>
    <mergeCell ref="AS20:AZ24"/>
    <mergeCell ref="BA20:BX24"/>
    <mergeCell ref="FK4:GK6"/>
    <mergeCell ref="A6:AR8"/>
    <mergeCell ref="BY6:CN8"/>
    <mergeCell ref="CO6:CS8"/>
    <mergeCell ref="DB7:DG12"/>
    <mergeCell ref="DH7:EF12"/>
    <mergeCell ref="FD7:FI12"/>
    <mergeCell ref="FK7:GK15"/>
    <mergeCell ref="A9:H14"/>
    <mergeCell ref="EG4:EW6"/>
    <mergeCell ref="EX4:FC6"/>
    <mergeCell ref="EX7:FC12"/>
    <mergeCell ref="DB20:DS23"/>
    <mergeCell ref="DT20:EE23"/>
    <mergeCell ref="I9:AZ14"/>
    <mergeCell ref="BA9:BX14"/>
    <mergeCell ref="DB13:EK19"/>
    <mergeCell ref="L25:N29"/>
    <mergeCell ref="O25:Q29"/>
    <mergeCell ref="R25:T29"/>
    <mergeCell ref="U25:W29"/>
    <mergeCell ref="AP25:AR29"/>
    <mergeCell ref="AS25:AZ29"/>
    <mergeCell ref="BA25:BX29"/>
    <mergeCell ref="EG7:EW12"/>
    <mergeCell ref="EG24:EW26"/>
    <mergeCell ref="FK21:GK23"/>
    <mergeCell ref="CT24:DA151"/>
    <mergeCell ref="DB24:DG26"/>
    <mergeCell ref="DH24:EF26"/>
    <mergeCell ref="FD24:FI26"/>
    <mergeCell ref="FK24:FP26"/>
    <mergeCell ref="FQ24:GK26"/>
    <mergeCell ref="FD27:FI32"/>
    <mergeCell ref="FK27:FP32"/>
    <mergeCell ref="FQ27:GK32"/>
    <mergeCell ref="FK40:FP42"/>
    <mergeCell ref="FQ40:GK42"/>
    <mergeCell ref="FK33:GK34"/>
    <mergeCell ref="FK35:GK39"/>
    <mergeCell ref="DB40:DG42"/>
    <mergeCell ref="DH40:EF42"/>
    <mergeCell ref="FD40:FI42"/>
    <mergeCell ref="EL49:EW50"/>
    <mergeCell ref="EX49:FI50"/>
    <mergeCell ref="FK49:GK50"/>
    <mergeCell ref="DH72:EF74"/>
    <mergeCell ref="EX67:FI71"/>
    <mergeCell ref="FK67:GK71"/>
    <mergeCell ref="EL67:EW71"/>
    <mergeCell ref="A30:H34"/>
    <mergeCell ref="I30:AF34"/>
    <mergeCell ref="AG30:AN34"/>
    <mergeCell ref="AO30:AZ34"/>
    <mergeCell ref="BA30:BL34"/>
    <mergeCell ref="BM30:BX34"/>
    <mergeCell ref="DB33:EK39"/>
    <mergeCell ref="EL33:EW34"/>
    <mergeCell ref="EX33:FI34"/>
    <mergeCell ref="DB27:DG32"/>
    <mergeCell ref="DH27:EF32"/>
    <mergeCell ref="X25:Z29"/>
    <mergeCell ref="AA25:AC29"/>
    <mergeCell ref="AD25:AF29"/>
    <mergeCell ref="AG25:AI29"/>
    <mergeCell ref="AJ25:AL29"/>
    <mergeCell ref="AM25:AO29"/>
    <mergeCell ref="A25:H29"/>
    <mergeCell ref="I25:K29"/>
    <mergeCell ref="EL35:EW39"/>
    <mergeCell ref="EX35:FI39"/>
    <mergeCell ref="A36:AR38"/>
    <mergeCell ref="A39:J44"/>
    <mergeCell ref="K39:V40"/>
    <mergeCell ref="K53:AB56"/>
    <mergeCell ref="AC53:AT56"/>
    <mergeCell ref="A45:J50"/>
    <mergeCell ref="K45:AB46"/>
    <mergeCell ref="AC45:AT46"/>
    <mergeCell ref="AU45:BF46"/>
    <mergeCell ref="K47:AB50"/>
    <mergeCell ref="AC47:AT50"/>
    <mergeCell ref="K41:V44"/>
    <mergeCell ref="W41:AH44"/>
    <mergeCell ref="AI41:AT44"/>
    <mergeCell ref="AU41:BF44"/>
    <mergeCell ref="AU47:BF50"/>
    <mergeCell ref="AU53:BF56"/>
    <mergeCell ref="W39:AH40"/>
    <mergeCell ref="AI39:AT40"/>
    <mergeCell ref="AU39:BF40"/>
    <mergeCell ref="FD43:FI48"/>
    <mergeCell ref="FK43:FP48"/>
    <mergeCell ref="FQ43:GK48"/>
    <mergeCell ref="DB43:DG48"/>
    <mergeCell ref="DH43:EF48"/>
    <mergeCell ref="A51:J56"/>
    <mergeCell ref="K51:AB52"/>
    <mergeCell ref="AC51:AT52"/>
    <mergeCell ref="AU51:BF52"/>
    <mergeCell ref="EL51:EW55"/>
    <mergeCell ref="EX51:FI55"/>
    <mergeCell ref="FK51:GK55"/>
    <mergeCell ref="FQ56:GK58"/>
    <mergeCell ref="A57:J70"/>
    <mergeCell ref="K57:R58"/>
    <mergeCell ref="S57:AJ58"/>
    <mergeCell ref="AK57:AT58"/>
    <mergeCell ref="AU57:BF58"/>
    <mergeCell ref="K59:O62"/>
    <mergeCell ref="P59:R62"/>
    <mergeCell ref="S59:AJ62"/>
    <mergeCell ref="DB56:DG58"/>
    <mergeCell ref="DH56:EF58"/>
    <mergeCell ref="FD56:FI58"/>
    <mergeCell ref="FK56:FP58"/>
    <mergeCell ref="FQ59:GK64"/>
    <mergeCell ref="DB49:EK55"/>
    <mergeCell ref="EX65:FI66"/>
    <mergeCell ref="FK65:GK66"/>
    <mergeCell ref="AU59:BF63"/>
    <mergeCell ref="DB59:DG64"/>
    <mergeCell ref="DH59:EF64"/>
    <mergeCell ref="FD59:FI64"/>
    <mergeCell ref="FK59:FP64"/>
    <mergeCell ref="EX59:FC64"/>
    <mergeCell ref="S71:AB72"/>
    <mergeCell ref="AC71:AJ72"/>
    <mergeCell ref="AK71:AT72"/>
    <mergeCell ref="AU71:BF72"/>
    <mergeCell ref="DB72:DG74"/>
    <mergeCell ref="AU66:BF70"/>
    <mergeCell ref="K67:O70"/>
    <mergeCell ref="P67:R70"/>
    <mergeCell ref="S67:AJ70"/>
    <mergeCell ref="AK67:AT70"/>
    <mergeCell ref="K63:O66"/>
    <mergeCell ref="P63:R66"/>
    <mergeCell ref="S63:AJ66"/>
    <mergeCell ref="AK63:AT66"/>
    <mergeCell ref="AU64:BF65"/>
    <mergeCell ref="DB65:EK71"/>
    <mergeCell ref="EG59:EW64"/>
    <mergeCell ref="EL65:EW66"/>
    <mergeCell ref="AK59:AT62"/>
    <mergeCell ref="FD72:FI74"/>
    <mergeCell ref="K73:R76"/>
    <mergeCell ref="S73:AB76"/>
    <mergeCell ref="AC73:AJ76"/>
    <mergeCell ref="AK73:AT76"/>
    <mergeCell ref="AU73:BF75"/>
    <mergeCell ref="DB75:DG80"/>
    <mergeCell ref="DH75:EF80"/>
    <mergeCell ref="S81:AB82"/>
    <mergeCell ref="AC81:AK82"/>
    <mergeCell ref="AL81:AT82"/>
    <mergeCell ref="AU81:BF82"/>
    <mergeCell ref="FD75:FI80"/>
    <mergeCell ref="AU76:BF77"/>
    <mergeCell ref="K77:R80"/>
    <mergeCell ref="S77:AB80"/>
    <mergeCell ref="AC77:AJ80"/>
    <mergeCell ref="AK77:AT80"/>
    <mergeCell ref="AU78:BF80"/>
    <mergeCell ref="EG72:EW74"/>
    <mergeCell ref="EX72:FC74"/>
    <mergeCell ref="EG75:EW80"/>
    <mergeCell ref="EX75:FC80"/>
    <mergeCell ref="K71:R72"/>
    <mergeCell ref="EX83:FI87"/>
    <mergeCell ref="FK84:FN86"/>
    <mergeCell ref="FO84:FX86"/>
    <mergeCell ref="FY84:GK86"/>
    <mergeCell ref="A87:J92"/>
    <mergeCell ref="K87:R88"/>
    <mergeCell ref="S87:AB88"/>
    <mergeCell ref="AC87:AK88"/>
    <mergeCell ref="AL87:AT88"/>
    <mergeCell ref="AU87:BF88"/>
    <mergeCell ref="DB81:EK87"/>
    <mergeCell ref="EL81:EW82"/>
    <mergeCell ref="EX81:FI82"/>
    <mergeCell ref="FK81:GK83"/>
    <mergeCell ref="K83:R86"/>
    <mergeCell ref="S83:AB86"/>
    <mergeCell ref="AC83:AK86"/>
    <mergeCell ref="AL83:AT86"/>
    <mergeCell ref="AU83:BF86"/>
    <mergeCell ref="EL83:EW87"/>
    <mergeCell ref="D81:J86"/>
    <mergeCell ref="K81:R82"/>
    <mergeCell ref="A71:C86"/>
    <mergeCell ref="D71:J80"/>
    <mergeCell ref="FK92:FN96"/>
    <mergeCell ref="FO92:FX96"/>
    <mergeCell ref="FY92:GK96"/>
    <mergeCell ref="A95:AR97"/>
    <mergeCell ref="DB97:EK103"/>
    <mergeCell ref="EL97:EW98"/>
    <mergeCell ref="EX97:FI98"/>
    <mergeCell ref="FK97:FN101"/>
    <mergeCell ref="FO97:FX101"/>
    <mergeCell ref="FY97:GK101"/>
    <mergeCell ref="K89:R92"/>
    <mergeCell ref="S89:AB92"/>
    <mergeCell ref="AC89:AK92"/>
    <mergeCell ref="AL89:AT92"/>
    <mergeCell ref="AU89:BF92"/>
    <mergeCell ref="DB91:DG96"/>
    <mergeCell ref="FK87:FN91"/>
    <mergeCell ref="FO87:FX91"/>
    <mergeCell ref="FY87:GK91"/>
    <mergeCell ref="DB88:DG90"/>
    <mergeCell ref="DH88:EF90"/>
    <mergeCell ref="FD88:FI90"/>
    <mergeCell ref="DH91:EF96"/>
    <mergeCell ref="FD91:FI96"/>
    <mergeCell ref="FD104:FI106"/>
    <mergeCell ref="A98:J109"/>
    <mergeCell ref="K98:Z99"/>
    <mergeCell ref="AA98:AP99"/>
    <mergeCell ref="AQ98:BF99"/>
    <mergeCell ref="EL99:EW103"/>
    <mergeCell ref="EX99:FI103"/>
    <mergeCell ref="K100:Z103"/>
    <mergeCell ref="AA100:AP103"/>
    <mergeCell ref="AQ100:BF103"/>
    <mergeCell ref="K106:Z109"/>
    <mergeCell ref="FK107:FN111"/>
    <mergeCell ref="FO107:FX111"/>
    <mergeCell ref="FY107:GK111"/>
    <mergeCell ref="K110:V111"/>
    <mergeCell ref="W110:AH111"/>
    <mergeCell ref="AI110:AT111"/>
    <mergeCell ref="AU110:BF111"/>
    <mergeCell ref="K112:V115"/>
    <mergeCell ref="W112:AH115"/>
    <mergeCell ref="AA106:AP109"/>
    <mergeCell ref="AQ106:BF109"/>
    <mergeCell ref="DB107:DG112"/>
    <mergeCell ref="DH107:EF112"/>
    <mergeCell ref="FD107:FI112"/>
    <mergeCell ref="AI112:AT115"/>
    <mergeCell ref="AU112:BF115"/>
    <mergeCell ref="FK102:FN106"/>
    <mergeCell ref="FO102:FX106"/>
    <mergeCell ref="FY102:GK106"/>
    <mergeCell ref="K104:Z105"/>
    <mergeCell ref="AA104:AP105"/>
    <mergeCell ref="AQ104:BF105"/>
    <mergeCell ref="DB104:DG106"/>
    <mergeCell ref="DH104:EF106"/>
    <mergeCell ref="FK112:FN116"/>
    <mergeCell ref="FO112:FX116"/>
    <mergeCell ref="FY112:GK116"/>
    <mergeCell ref="DB113:EK119"/>
    <mergeCell ref="EL113:EW114"/>
    <mergeCell ref="EX113:FI114"/>
    <mergeCell ref="EL115:EW119"/>
    <mergeCell ref="EX115:FI119"/>
    <mergeCell ref="EG120:EW122"/>
    <mergeCell ref="EX120:FC122"/>
    <mergeCell ref="FO122:FX126"/>
    <mergeCell ref="FY122:GK126"/>
    <mergeCell ref="DB123:DG128"/>
    <mergeCell ref="DH123:EF128"/>
    <mergeCell ref="FD123:FI128"/>
    <mergeCell ref="FK127:FN131"/>
    <mergeCell ref="FO127:FX131"/>
    <mergeCell ref="FY127:GK131"/>
    <mergeCell ref="DH120:EF122"/>
    <mergeCell ref="FD120:FI122"/>
    <mergeCell ref="EG123:EW128"/>
    <mergeCell ref="EX123:FC128"/>
    <mergeCell ref="EL131:EW135"/>
    <mergeCell ref="EX131:FI135"/>
    <mergeCell ref="FK117:FN121"/>
    <mergeCell ref="FO117:FX121"/>
    <mergeCell ref="FY117:GK121"/>
    <mergeCell ref="DB129:EK135"/>
    <mergeCell ref="EL129:EW130"/>
    <mergeCell ref="EX129:FI130"/>
    <mergeCell ref="FK132:FN136"/>
    <mergeCell ref="FO132:FX136"/>
    <mergeCell ref="AN158:AW161"/>
    <mergeCell ref="AX158:BF161"/>
    <mergeCell ref="FY137:GK141"/>
    <mergeCell ref="FO137:FX141"/>
    <mergeCell ref="AI116:AT117"/>
    <mergeCell ref="AU116:BF117"/>
    <mergeCell ref="AI118:AT121"/>
    <mergeCell ref="AU118:BF121"/>
    <mergeCell ref="K122:AT125"/>
    <mergeCell ref="AU122:BF125"/>
    <mergeCell ref="DB120:DG122"/>
    <mergeCell ref="K158:O165"/>
    <mergeCell ref="AX162:BF165"/>
    <mergeCell ref="CT157:DA163"/>
    <mergeCell ref="K132:Q135"/>
    <mergeCell ref="R132:Z135"/>
    <mergeCell ref="P150:Y153"/>
    <mergeCell ref="Z150:AH153"/>
    <mergeCell ref="AN150:AW153"/>
    <mergeCell ref="AX150:BF153"/>
    <mergeCell ref="Z146:AH149"/>
    <mergeCell ref="AN146:AW149"/>
    <mergeCell ref="FK147:FN151"/>
    <mergeCell ref="FO147:FX151"/>
    <mergeCell ref="FK122:FN126"/>
    <mergeCell ref="P146:Y149"/>
    <mergeCell ref="AX146:BF149"/>
    <mergeCell ref="FD136:FI138"/>
    <mergeCell ref="EG136:EW138"/>
    <mergeCell ref="EX136:FC138"/>
    <mergeCell ref="EG139:EW144"/>
    <mergeCell ref="EX139:FC144"/>
    <mergeCell ref="FK137:FN141"/>
    <mergeCell ref="DB136:DG138"/>
    <mergeCell ref="DH136:EF138"/>
    <mergeCell ref="AA132:AG135"/>
    <mergeCell ref="AH132:AP135"/>
    <mergeCell ref="AQ132:AW135"/>
    <mergeCell ref="AX132:BF135"/>
    <mergeCell ref="CT154:EL156"/>
    <mergeCell ref="DB166:DF169"/>
    <mergeCell ref="DG166:DU169"/>
    <mergeCell ref="DV166:EE169"/>
    <mergeCell ref="DB139:DG144"/>
    <mergeCell ref="DH139:EF144"/>
    <mergeCell ref="FD139:FI144"/>
    <mergeCell ref="FY132:GK136"/>
    <mergeCell ref="EF166:EJ169"/>
    <mergeCell ref="EK166:EY169"/>
    <mergeCell ref="EF159:ET163"/>
    <mergeCell ref="EU159:FI163"/>
    <mergeCell ref="FY142:GK146"/>
    <mergeCell ref="DB145:EK151"/>
    <mergeCell ref="EL145:EW146"/>
    <mergeCell ref="EX145:FI146"/>
    <mergeCell ref="EL147:EW151"/>
    <mergeCell ref="FK142:FN146"/>
    <mergeCell ref="FY147:GK151"/>
    <mergeCell ref="EX147:FI151"/>
    <mergeCell ref="DV170:EE173"/>
    <mergeCell ref="EF170:EJ173"/>
    <mergeCell ref="EK170:EY173"/>
    <mergeCell ref="EZ166:FI169"/>
    <mergeCell ref="AX176:BF179"/>
    <mergeCell ref="DB170:DF173"/>
    <mergeCell ref="DG170:DU173"/>
    <mergeCell ref="CT164:DA173"/>
    <mergeCell ref="AX166:BF169"/>
    <mergeCell ref="DV164:EE165"/>
    <mergeCell ref="EF164:EY165"/>
    <mergeCell ref="EZ164:FI165"/>
    <mergeCell ref="FK170:GK174"/>
    <mergeCell ref="CT174:FI177"/>
    <mergeCell ref="FK175:GK179"/>
    <mergeCell ref="FO142:FX146"/>
    <mergeCell ref="EU157:FI158"/>
    <mergeCell ref="FK157:GK159"/>
    <mergeCell ref="DB159:EE163"/>
    <mergeCell ref="AX172:BF175"/>
    <mergeCell ref="K190:R194"/>
    <mergeCell ref="S190:Y194"/>
    <mergeCell ref="Z190:AW194"/>
    <mergeCell ref="AX190:BF194"/>
    <mergeCell ref="FK165:GK169"/>
    <mergeCell ref="DB157:EE158"/>
    <mergeCell ref="EF157:ET158"/>
    <mergeCell ref="FK160:GK164"/>
    <mergeCell ref="DB164:DU165"/>
    <mergeCell ref="EZ170:FI173"/>
    <mergeCell ref="FC182:FJ185"/>
    <mergeCell ref="K166:O169"/>
    <mergeCell ref="AI166:AM169"/>
    <mergeCell ref="AN166:AW169"/>
    <mergeCell ref="P170:Y171"/>
    <mergeCell ref="Z170:AH171"/>
    <mergeCell ref="AI170:AM171"/>
    <mergeCell ref="AN170:AW171"/>
    <mergeCell ref="P176:Y179"/>
    <mergeCell ref="Z176:AH179"/>
    <mergeCell ref="AN176:AW179"/>
    <mergeCell ref="FK185:GK189"/>
    <mergeCell ref="A180:J194"/>
    <mergeCell ref="K180:R184"/>
    <mergeCell ref="S180:AG184"/>
    <mergeCell ref="AH180:AH184"/>
    <mergeCell ref="AI180:AM184"/>
    <mergeCell ref="AN180:AO184"/>
    <mergeCell ref="AZ185:BE189"/>
    <mergeCell ref="BF185:BF189"/>
    <mergeCell ref="K172:O179"/>
    <mergeCell ref="A170:J179"/>
    <mergeCell ref="K170:O171"/>
    <mergeCell ref="AX170:BF171"/>
    <mergeCell ref="P172:Y175"/>
    <mergeCell ref="Z172:AH175"/>
    <mergeCell ref="AI172:AM179"/>
    <mergeCell ref="AN172:AW175"/>
    <mergeCell ref="FK190:GK194"/>
    <mergeCell ref="FK180:GK184"/>
    <mergeCell ref="K185:R189"/>
    <mergeCell ref="S185:AG189"/>
    <mergeCell ref="AH185:AH189"/>
    <mergeCell ref="AI185:AM189"/>
    <mergeCell ref="AN185:AO189"/>
    <mergeCell ref="AP185:AR189"/>
    <mergeCell ref="AS185:AT189"/>
    <mergeCell ref="AU185:AW189"/>
    <mergeCell ref="AX185:AY189"/>
    <mergeCell ref="AP180:AR184"/>
    <mergeCell ref="AS180:AT184"/>
    <mergeCell ref="AU180:AW184"/>
    <mergeCell ref="AX180:AY184"/>
    <mergeCell ref="AZ180:BE184"/>
    <mergeCell ref="BF180:BF184"/>
    <mergeCell ref="EU179:FB181"/>
    <mergeCell ref="FC179:FJ181"/>
    <mergeCell ref="EU182:FB185"/>
    <mergeCell ref="EX24:FC26"/>
    <mergeCell ref="EG27:EW32"/>
    <mergeCell ref="EX27:FC32"/>
    <mergeCell ref="EG40:EW42"/>
    <mergeCell ref="EX40:FC42"/>
    <mergeCell ref="EG43:EW48"/>
    <mergeCell ref="EX43:FC48"/>
    <mergeCell ref="EG56:EW58"/>
    <mergeCell ref="EX56:FC58"/>
    <mergeCell ref="EG88:EW90"/>
    <mergeCell ref="EX88:FC90"/>
    <mergeCell ref="EG91:EW96"/>
    <mergeCell ref="EX91:FC96"/>
    <mergeCell ref="EG104:EW106"/>
    <mergeCell ref="EX104:FC106"/>
    <mergeCell ref="EG107:EW112"/>
    <mergeCell ref="EX107:FC112"/>
    <mergeCell ref="A110:J129"/>
    <mergeCell ref="K126:AT129"/>
    <mergeCell ref="AU126:BF129"/>
    <mergeCell ref="K116:V117"/>
    <mergeCell ref="W116:AH117"/>
    <mergeCell ref="K118:V121"/>
    <mergeCell ref="W118:AH121"/>
    <mergeCell ref="A130:J139"/>
    <mergeCell ref="K130:Q131"/>
    <mergeCell ref="R130:Z131"/>
    <mergeCell ref="AA130:AG131"/>
    <mergeCell ref="AH130:AP131"/>
    <mergeCell ref="AQ130:AW131"/>
    <mergeCell ref="AX130:BF131"/>
    <mergeCell ref="K136:Q139"/>
    <mergeCell ref="R136:Z139"/>
    <mergeCell ref="AA136:AG139"/>
    <mergeCell ref="AH136:AP139"/>
    <mergeCell ref="AQ136:AW139"/>
    <mergeCell ref="AX136:BF139"/>
    <mergeCell ref="A140:J143"/>
    <mergeCell ref="K140:AT143"/>
    <mergeCell ref="AU140:BF143"/>
    <mergeCell ref="A144:J169"/>
    <mergeCell ref="K144:O145"/>
    <mergeCell ref="P144:Y145"/>
    <mergeCell ref="Z144:AH145"/>
    <mergeCell ref="AI144:AM145"/>
    <mergeCell ref="AN144:AW145"/>
    <mergeCell ref="AX144:BF145"/>
    <mergeCell ref="K146:O157"/>
    <mergeCell ref="AI146:AM157"/>
    <mergeCell ref="P166:Y169"/>
    <mergeCell ref="Z166:AH169"/>
    <mergeCell ref="P162:Y165"/>
    <mergeCell ref="Z162:AH165"/>
    <mergeCell ref="AN162:AW165"/>
    <mergeCell ref="P154:Y157"/>
    <mergeCell ref="Z154:AH157"/>
    <mergeCell ref="AN154:AW157"/>
    <mergeCell ref="AX154:BF157"/>
    <mergeCell ref="P158:Y161"/>
    <mergeCell ref="Z158:AH161"/>
    <mergeCell ref="AI158:AM165"/>
  </mergeCells>
  <phoneticPr fontId="1"/>
  <printOptions horizontalCentered="1"/>
  <pageMargins left="0.59055118110236227" right="0" top="0.39370078740157483" bottom="0.19685039370078741" header="0.19685039370078741" footer="0"/>
  <pageSetup paperSize="9" pageOrder="overThenDown"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8" id="{DD1A0839-80D9-4948-BE40-B771BF9ED2B0}">
            <xm:f>入力シート!$P$83&lt;16</xm:f>
            <x14:dxf>
              <font>
                <u/>
                <color theme="1"/>
              </font>
            </x14:dxf>
          </x14:cfRule>
          <xm:sqref>DH27:EF32</xm:sqref>
        </x14:conditionalFormatting>
        <x14:conditionalFormatting xmlns:xm="http://schemas.microsoft.com/office/excel/2006/main">
          <x14:cfRule type="expression" priority="7" id="{92D76287-8953-4ED2-92CF-E7297A84BC8E}">
            <xm:f>入力シート!$P$84&lt;16</xm:f>
            <x14:dxf>
              <font>
                <u/>
                <color theme="1"/>
              </font>
            </x14:dxf>
          </x14:cfRule>
          <xm:sqref>DH43:EF48</xm:sqref>
        </x14:conditionalFormatting>
        <x14:conditionalFormatting xmlns:xm="http://schemas.microsoft.com/office/excel/2006/main">
          <x14:cfRule type="expression" priority="6" id="{10C7A2AD-D7BF-4BEB-A4F4-E217FCC9682C}">
            <xm:f>入力シート!$P$85&lt;16</xm:f>
            <x14:dxf>
              <font>
                <u/>
                <color theme="1"/>
              </font>
            </x14:dxf>
          </x14:cfRule>
          <xm:sqref>DH59:EF64</xm:sqref>
        </x14:conditionalFormatting>
        <x14:conditionalFormatting xmlns:xm="http://schemas.microsoft.com/office/excel/2006/main">
          <x14:cfRule type="expression" priority="5" id="{20F71C62-75CD-46AC-A58A-7769E2FA472C}">
            <xm:f>入力シート!$P$86&lt;16</xm:f>
            <x14:dxf>
              <font>
                <u/>
                <color theme="1"/>
              </font>
            </x14:dxf>
          </x14:cfRule>
          <xm:sqref>DH75:EF80</xm:sqref>
        </x14:conditionalFormatting>
        <x14:conditionalFormatting xmlns:xm="http://schemas.microsoft.com/office/excel/2006/main">
          <x14:cfRule type="expression" priority="4" id="{A62CCD43-B281-44A2-AEBB-EB4E93FD3FDC}">
            <xm:f>入力シート!$P$87&lt;16</xm:f>
            <x14:dxf>
              <font>
                <u/>
                <color theme="1"/>
              </font>
            </x14:dxf>
          </x14:cfRule>
          <xm:sqref>DH91:EF96</xm:sqref>
        </x14:conditionalFormatting>
        <x14:conditionalFormatting xmlns:xm="http://schemas.microsoft.com/office/excel/2006/main">
          <x14:cfRule type="expression" priority="3" id="{266FADE7-F7C6-4FCA-8E5A-AF126A410A86}">
            <xm:f>入力シート!$P$88&lt;16</xm:f>
            <x14:dxf>
              <font>
                <u/>
                <color theme="1"/>
              </font>
            </x14:dxf>
          </x14:cfRule>
          <xm:sqref>DH107:EF112</xm:sqref>
        </x14:conditionalFormatting>
        <x14:conditionalFormatting xmlns:xm="http://schemas.microsoft.com/office/excel/2006/main">
          <x14:cfRule type="expression" priority="2" id="{E0A910F8-560E-42E9-8428-CEEA047AF44D}">
            <xm:f>入力シート!$P$89&lt;16</xm:f>
            <x14:dxf>
              <font>
                <u/>
                <color theme="1"/>
              </font>
            </x14:dxf>
          </x14:cfRule>
          <xm:sqref>DH123:EF128</xm:sqref>
        </x14:conditionalFormatting>
        <x14:conditionalFormatting xmlns:xm="http://schemas.microsoft.com/office/excel/2006/main">
          <x14:cfRule type="expression" priority="1" id="{A57F7F03-E427-45BD-9216-B6BF0034470C}">
            <xm:f>入力シート!$P$90&lt;16</xm:f>
            <x14:dxf>
              <font>
                <u/>
                <color theme="1"/>
              </font>
            </x14:dxf>
          </x14:cfRule>
          <xm:sqref>DH139:EF144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入力シート</vt:lpstr>
      <vt:lpstr>申告書</vt:lpstr>
      <vt:lpstr>控印刷</vt:lpstr>
    </vt:vector>
  </TitlesOfParts>
  <Company>苫小牧市役所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siminzei23</dc:creator>
  <cp:lastModifiedBy>SIMINZEI102</cp:lastModifiedBy>
  <cp:lastPrinted>2017-10-31T07:42:49Z</cp:lastPrinted>
  <dcterms:created xsi:type="dcterms:W3CDTF">2006-11-06T05:35:49Z</dcterms:created>
  <dcterms:modified xsi:type="dcterms:W3CDTF">2019-04-12T01:47:01Z</dcterms:modified>
</cp:coreProperties>
</file>